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FEEEEE84-DB1A-4E2F-8BE5-41FE51EE0801}" xr6:coauthVersionLast="47" xr6:coauthVersionMax="47" xr10:uidLastSave="{00000000-0000-0000-0000-000000000000}"/>
  <bookViews>
    <workbookView xWindow="-110" yWindow="-110" windowWidth="19420" windowHeight="10420" tabRatio="755" xr2:uid="{00000000-000D-0000-FFFF-FFFF00000000}"/>
  </bookViews>
  <sheets>
    <sheet name="Contents" sheetId="2" r:id="rId1"/>
    <sheet name="RMAR Methodology" sheetId="7" r:id="rId2"/>
    <sheet name="Data tables - section 1" sheetId="9" r:id="rId3"/>
    <sheet name="Data tables - section 2" sheetId="1" r:id="rId4"/>
    <sheet name="Data tables - section 3" sheetId="10" r:id="rId5"/>
    <sheet name="Data tables - section 4" sheetId="11" r:id="rId6"/>
    <sheet name="Data tables - section 5" sheetId="8" r:id="rId7"/>
  </sheets>
  <definedNames>
    <definedName name="_xlnm.Print_Area" localSheetId="1">'RMAR Methodology'!$A$1:$C$16</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F35" i="8"/>
  <c r="D41" i="1"/>
  <c r="K29" i="8"/>
  <c r="E29" i="8"/>
  <c r="K22" i="8"/>
  <c r="K21" i="8"/>
  <c r="K23" i="8" s="1"/>
  <c r="J23" i="8"/>
  <c r="I23" i="8"/>
  <c r="E22" i="8"/>
  <c r="E21" i="8"/>
  <c r="E23" i="8" s="1"/>
  <c r="D23" i="8"/>
  <c r="C23" i="8"/>
  <c r="D92" i="1"/>
  <c r="C92" i="1"/>
  <c r="C13" i="1"/>
  <c r="C31" i="11"/>
  <c r="C22" i="11"/>
  <c r="C13" i="11"/>
  <c r="E103" i="1" l="1"/>
  <c r="D103" i="1"/>
  <c r="C103" i="1"/>
  <c r="D81" i="1"/>
  <c r="D73" i="1"/>
  <c r="D82" i="1" s="1"/>
  <c r="C73" i="1"/>
  <c r="E64" i="1"/>
  <c r="C64" i="1"/>
  <c r="D53" i="1"/>
  <c r="C53" i="1"/>
  <c r="D32" i="1"/>
  <c r="C32" i="1"/>
  <c r="E23" i="1"/>
  <c r="D23" i="1"/>
  <c r="C23" i="1"/>
  <c r="G12" i="1" l="1"/>
  <c r="G11" i="1"/>
  <c r="G10" i="1"/>
  <c r="G9" i="1"/>
  <c r="F13" i="1"/>
  <c r="E13" i="1"/>
  <c r="D13" i="1"/>
  <c r="G13" i="1" l="1"/>
</calcChain>
</file>

<file path=xl/sharedStrings.xml><?xml version="1.0" encoding="utf-8"?>
<sst xmlns="http://schemas.openxmlformats.org/spreadsheetml/2006/main" count="371" uniqueCount="183">
  <si>
    <t>The retail intermediary sector in 2021</t>
  </si>
  <si>
    <t>July 2022 data publication - underlying data pack</t>
  </si>
  <si>
    <t>Retail Mediation Activities Return (RMAR)</t>
  </si>
  <si>
    <t>Section 1</t>
  </si>
  <si>
    <t>Tables 1-3</t>
  </si>
  <si>
    <t>Revenue from regulated intermediary activities (2013-2021)</t>
  </si>
  <si>
    <t>Section 2</t>
  </si>
  <si>
    <t>Tables 4-14</t>
  </si>
  <si>
    <t>Revenue earned by firm type (2021)</t>
  </si>
  <si>
    <t>Section 3</t>
  </si>
  <si>
    <t>Tables 15-16</t>
  </si>
  <si>
    <t>Capital requirements (2021)</t>
  </si>
  <si>
    <t>Section 4</t>
  </si>
  <si>
    <t>Tables 17-19</t>
  </si>
  <si>
    <t>Professional indemnity insurance premiums (2021)</t>
  </si>
  <si>
    <t>Section 5</t>
  </si>
  <si>
    <t>Tables 20-26</t>
  </si>
  <si>
    <t>Retail investment advice and adviser charges (2021)</t>
  </si>
  <si>
    <t>FCA RMAR Publication - July 2022</t>
  </si>
  <si>
    <t>Methodology</t>
  </si>
  <si>
    <r>
      <t xml:space="preserve">The RMAR was originally introduced in April 2005 (by the FSA) and is the core regulatory return submitted by firms who provide intermediary services arranging and/ 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Bulletin we have included data from selected sections of the RMAR – section B (Profit and Loss), section D (capital requirements), section E (Professional Indemnity Insurance), section G (Conduct of Business) - to provide information on the nature of the business undertaken by firms which submit the RMAR. We have also included data from section K which provides specific information in relation to the provision of advice on retail investment products (e.g. adviser charges).
</t>
    </r>
    <r>
      <rPr>
        <b/>
        <i/>
        <sz val="10"/>
        <color rgb="FF660033"/>
        <rFont val="Verdana"/>
        <family val="2"/>
      </rPr>
      <t xml:space="preserve">Notes </t>
    </r>
    <r>
      <rPr>
        <i/>
        <sz val="10"/>
        <color rgb="FF660033"/>
        <rFont val="Verdana"/>
        <family val="2"/>
      </rPr>
      <t xml:space="preserve">
• Data generally reflects the latest return submitted by the firm in the relevant calendar year (eg 2021). For the Profit and Loss (P&amp;L) account, which is submitted on a cumulative basis, we use data from the return for the full financial year of account falling within the relevant calendar year. 
• Data for 2021 reflect firms on the register at 31 December 2021.
• Not all firms carrying out relevant mediation activites complete all sections of the RMAR. Therefore, the total population of firms reporting varies from section to secton.
• This analysis is based on RMAR data as submitted by firms and has not been subject to systematic cleansing.</t>
    </r>
    <r>
      <rPr>
        <sz val="10"/>
        <color rgb="FF660033"/>
        <rFont val="Verdana"/>
        <family val="2"/>
      </rPr>
      <t xml:space="preserve">
</t>
    </r>
  </si>
  <si>
    <t>Data from the Retail Mediation Activities Return (RMAR)</t>
  </si>
  <si>
    <t>FCA publication - July 2022</t>
  </si>
  <si>
    <t>Section 1: Regulated activities and revenue (2013-2021)</t>
  </si>
  <si>
    <t>Table 1: Revenue from retail investment business</t>
  </si>
  <si>
    <t>Year</t>
  </si>
  <si>
    <t>Number of firms</t>
  </si>
  <si>
    <t>Commission (Net) (£)</t>
  </si>
  <si>
    <t>Fees/charges (£)</t>
  </si>
  <si>
    <t>Other revenue (£)</t>
  </si>
  <si>
    <t>Total Revenue (£)</t>
  </si>
  <si>
    <t>2013</t>
  </si>
  <si>
    <t>2014</t>
  </si>
  <si>
    <t>2015</t>
  </si>
  <si>
    <t>2016</t>
  </si>
  <si>
    <t>2017</t>
  </si>
  <si>
    <t>2018</t>
  </si>
  <si>
    <t>2019</t>
  </si>
  <si>
    <t>2020</t>
  </si>
  <si>
    <t>2021</t>
  </si>
  <si>
    <t>Table 2: Revenue from mortgage business</t>
  </si>
  <si>
    <t>Commission (Gross) (£)</t>
  </si>
  <si>
    <t>Table 3: Revenue from non-investment insurance business</t>
  </si>
  <si>
    <t>Source for tables 1-3: 
RMAR Section B (P&amp;L) – firms reporting a full year of revenue earned from the relevant activity.  The number of firms reflects those firms that reported earning revenue from each of retail investment, mortgage or non-investment insurance mediation activities. These data do not include types of firms that report their revenue via a different regulatory return, such as banks, building societies and investment firms. 
Table 2 - mortgage revenues include revenue earned from second charge (or subsequent) mortgage business from 2017 onwards.</t>
  </si>
  <si>
    <t>Section 2: Revenue earned by firm type (2021)</t>
  </si>
  <si>
    <t>Table 4: Type of revenue earned by category of firm</t>
  </si>
  <si>
    <t>Firm category</t>
  </si>
  <si>
    <t>Insurance (£)</t>
  </si>
  <si>
    <t>Retail investments (£)</t>
  </si>
  <si>
    <t>Mortgage (£)</t>
  </si>
  <si>
    <t>Total (£)</t>
  </si>
  <si>
    <t>Financial adviser firms</t>
  </si>
  <si>
    <t>Insurance intermediaries</t>
  </si>
  <si>
    <t>Mortgage brokers</t>
  </si>
  <si>
    <t>Other firms</t>
  </si>
  <si>
    <t>Total</t>
  </si>
  <si>
    <t xml:space="preserve">Source for table 4: 
RMAR Section B (P&amp;L) – all firms on the FCA register at 31 December 2021 that reported a full year of revenue earned from the relevant activity during 2021.  </t>
  </si>
  <si>
    <t>Table 5: Financial adviser firms - sources of revenue</t>
  </si>
  <si>
    <t>Source of revenue</t>
  </si>
  <si>
    <t>Commission (£)</t>
  </si>
  <si>
    <t>Retail Investment business</t>
  </si>
  <si>
    <t>Insurance business</t>
  </si>
  <si>
    <t>Mortgage business</t>
  </si>
  <si>
    <t>Table 6: Financial adviser firms - number of staff that advise on retail investments</t>
  </si>
  <si>
    <t>Adviser band</t>
  </si>
  <si>
    <t>Number of staff advising on retail investment products</t>
  </si>
  <si>
    <t>1 adviser</t>
  </si>
  <si>
    <t>2-5 advisers</t>
  </si>
  <si>
    <t>6-50 advisers</t>
  </si>
  <si>
    <t>Over 50 advisers</t>
  </si>
  <si>
    <t>Table 7: Financial adviser firms - average revenue/profit per firm/adviser</t>
  </si>
  <si>
    <t>Average retail investment revenue per firm (£)</t>
  </si>
  <si>
    <t>Average retail investment revenue per adviser (£)</t>
  </si>
  <si>
    <t>Average total revenue per firm (£)</t>
  </si>
  <si>
    <t>Average pre-tax profit per firm (£)</t>
  </si>
  <si>
    <t>Average retained profit per firm (£)</t>
  </si>
  <si>
    <t>Number of firms making pre-tax profit</t>
  </si>
  <si>
    <t xml:space="preserve">Source for tables 5, 6 and 7:
RMAR section B (revenue and profits) and section G (number of staff that give advice) - firms on the register at 31 December 2021. The data in Table 6 reflect those firms that submit section G and report having at least one RI adviser. The data in Table 7 are based on only those firms that submitted a full year of revenue on section B, which is a smaller population of firms.  
The numbers of advisers shown may include double-counting where an individual adviser works for more than one firm </t>
  </si>
  <si>
    <t>Table 8: Retail investment adviser staff</t>
  </si>
  <si>
    <t>Type of firm</t>
  </si>
  <si>
    <t>Number of adviser staff</t>
  </si>
  <si>
    <t>Financial Adviser</t>
  </si>
  <si>
    <t>Wealth Managers and Stockbrokers</t>
  </si>
  <si>
    <t>Bank and Building Society</t>
  </si>
  <si>
    <t>Insurance intermediary</t>
  </si>
  <si>
    <t>Investment Manager</t>
  </si>
  <si>
    <t>Mortgage Brokers</t>
  </si>
  <si>
    <t xml:space="preserve">Source for table 8:
RMAR section G (number of staff that give advice on retail investment products) - latest returns for firms on the FCA register at 31 December 2021. The number of firms and adviser staff reflect those firms that submit section G and report having at least one adviser. The numbers of advisers shown may include double-counting of individuals where an individual adviser works for more than one firm. </t>
  </si>
  <si>
    <t>Table 9: Mortgage brokers - sources of revenue</t>
  </si>
  <si>
    <t>Table 10: Mortgage brokers - number of staff that advise on mortgages</t>
  </si>
  <si>
    <t>Adviser Band</t>
  </si>
  <si>
    <t>Number of staff advising on mortgages</t>
  </si>
  <si>
    <t>Table 11: Mortgage brokers - average revenue per firm/adviser</t>
  </si>
  <si>
    <t>Average mortgage revenue per firm (£)</t>
  </si>
  <si>
    <t>Average regulated revenue per firm (£)</t>
  </si>
  <si>
    <t>Average mortgage revenue per adviser (£)</t>
  </si>
  <si>
    <t>Average regulated revenue per adviser (£)</t>
  </si>
  <si>
    <t xml:space="preserve">Source for tables 9, 10 and 11:
RMAR section B (revenue earned) and section G (number of staff that give advice) - firms on the register at 31 December 2021. The data in Table 10 reflect those firms that submit section G and report having at least one mortgage adviser. The data in Table 11 are based on only those firms that submitted a full year of revenue on section B, which is a smaller population of firms.  
The numbers of advisers shown may include double-counting of individuals where an individual adviser works for more than one firm </t>
  </si>
  <si>
    <t>Table 12: Mortgage adviser staff</t>
  </si>
  <si>
    <t>Mortgage broker</t>
  </si>
  <si>
    <t xml:space="preserve">Source for table 12:
RMAR section G (number of staff that give advice on mortgages) - latest returns for firms on the FCA register at 31 December 2021. The number of firms and adviser staff reflect those firms that submit section G and report having at least one adviser. The numbers of advisers shown may include double-counting of individuals where an individual adviser works for more than one firm. </t>
  </si>
  <si>
    <t>Table 13: Insurance intermediaries - sources of revenue</t>
  </si>
  <si>
    <t>Table 14: Insurance intermediaries - average revenue per firm</t>
  </si>
  <si>
    <t>Revenue Band</t>
  </si>
  <si>
    <t>Total insurance revenue (£)</t>
  </si>
  <si>
    <t>Average insurance revenue per firm (£)</t>
  </si>
  <si>
    <t>Less than £100k revenue</t>
  </si>
  <si>
    <t>£101k to £500k revenue</t>
  </si>
  <si>
    <t>£501k to £10m revenue</t>
  </si>
  <si>
    <t>Over £10m revenue</t>
  </si>
  <si>
    <t xml:space="preserve">Source for tables 13 and 14: 
RMAR Section B (P&amp;L) – all firms on the FCA register at 31 December 2021 reporting a full year of revenue earned from non-investment insurance activities.  </t>
  </si>
  <si>
    <t>Section 3: Capital requirements and capital surpluses by firm type (2021)</t>
  </si>
  <si>
    <t>Table 15: Number of firms by size of capital requirement</t>
  </si>
  <si>
    <t>Capital requirement</t>
  </si>
  <si>
    <t>Mortgage Broker</t>
  </si>
  <si>
    <t>Insurance Intermediary</t>
  </si>
  <si>
    <t>Between £5,000 and £20,000</t>
  </si>
  <si>
    <t>Between £20,000 and £100,000</t>
  </si>
  <si>
    <t>£100,000 and over</t>
  </si>
  <si>
    <t>Table 16: Number of firms by size of capital surplus</t>
  </si>
  <si>
    <t>Surplus Band</t>
  </si>
  <si>
    <t>Financial Adviser (FA)</t>
  </si>
  <si>
    <t>Deficit</t>
  </si>
  <si>
    <t>£10,000 or less</t>
  </si>
  <si>
    <t>Over £10,000 up to £100,000</t>
  </si>
  <si>
    <t>Over £100,000 up to £500,000</t>
  </si>
  <si>
    <t>Over £500,000</t>
  </si>
  <si>
    <t>Source for tables 15 and 16: RMAR section D - latest returns for 2021 for firms on the register at 31 December 2021</t>
  </si>
  <si>
    <t>Section 4: Professional indemnity insurance (PII) premiums paid by firm type (2021)</t>
  </si>
  <si>
    <t xml:space="preserve">Table 17: Value of PII premiums paid by Financial adviser firms </t>
  </si>
  <si>
    <t>Financial adviser</t>
  </si>
  <si>
    <t>Total annualised PII premium (£)</t>
  </si>
  <si>
    <t>Average PII premium per firm (£)</t>
  </si>
  <si>
    <t>PII premium as % of regulated revenue</t>
  </si>
  <si>
    <t>Up to £100k revenue</t>
  </si>
  <si>
    <t>All firms</t>
  </si>
  <si>
    <t>Table 18: Value of PII premiums paid by mortgage broker firms</t>
  </si>
  <si>
    <t xml:space="preserve">Table 19: Value of PII premiums paid by insurance intermediary firms </t>
  </si>
  <si>
    <t>Source for tables 17, 18 and 19: RMAR section E (PII premiums) and section B (revenue) for firms that reported on both sections for 2021.</t>
  </si>
  <si>
    <t>Regulated revenue based on reported revenue earned from three regulated mediation activities - retail investments, home finance and non-investment insurance.</t>
  </si>
  <si>
    <t>_</t>
  </si>
  <si>
    <t>Section 5: Retail investment advice and adviser charges</t>
  </si>
  <si>
    <t xml:space="preserve">All firms submitting RMAR section K </t>
  </si>
  <si>
    <t>Financial adviser firms only</t>
  </si>
  <si>
    <t>Table 20: Type of advice by number of firms and revenue from adviser charges</t>
  </si>
  <si>
    <t>Type of advice</t>
  </si>
  <si>
    <t>Total value of adviser charges (£)</t>
  </si>
  <si>
    <t>Independent</t>
  </si>
  <si>
    <t>Restricted</t>
  </si>
  <si>
    <t xml:space="preserve">Both </t>
  </si>
  <si>
    <t>Table 21:  Value of adviser charges by method of adviser payment</t>
  </si>
  <si>
    <t>Business type</t>
  </si>
  <si>
    <t>Direct (£)</t>
  </si>
  <si>
    <t>Facilitated (£)</t>
  </si>
  <si>
    <t>Initial/one-off/ad-hoc</t>
  </si>
  <si>
    <t>Ongoing</t>
  </si>
  <si>
    <t>Table 22: Total number of initial/one-off/ad-hoc advice services</t>
  </si>
  <si>
    <t>Number of initial advice services</t>
  </si>
  <si>
    <t>Table 23: Total number of ongoing clients</t>
  </si>
  <si>
    <t>New in year</t>
  </si>
  <si>
    <t>Ceased in year</t>
  </si>
  <si>
    <t>Total at year end</t>
  </si>
  <si>
    <t>Number of ongoing clients</t>
  </si>
  <si>
    <t>Table 24: Typical charging structure</t>
  </si>
  <si>
    <t>Type of charge</t>
  </si>
  <si>
    <t>Initial charge</t>
  </si>
  <si>
    <t>Ongoing charge</t>
  </si>
  <si>
    <t xml:space="preserve">£ charge per hour </t>
  </si>
  <si>
    <t>Charge per hour (£)</t>
  </si>
  <si>
    <t>% of investment</t>
  </si>
  <si>
    <t>£ fixed fee</t>
  </si>
  <si>
    <t>Fixed fee (£)</t>
  </si>
  <si>
    <t>Combined structure</t>
  </si>
  <si>
    <t>Combined Structure</t>
  </si>
  <si>
    <t>Note: combined structure is a fee that combines elements of the other charging types within one fee</t>
  </si>
  <si>
    <t>Table 25: Median standard charging rates - % of investment charging type</t>
  </si>
  <si>
    <t>Type of advice service</t>
  </si>
  <si>
    <t>Minimum</t>
  </si>
  <si>
    <t>Maximum</t>
  </si>
  <si>
    <t>Initial</t>
  </si>
  <si>
    <t>Table 26: Mean standard charging rates - % of investment charging type</t>
  </si>
  <si>
    <t xml:space="preserve">Source for tables 20-25: latest RMAR section K returns for 2020 for firms on the FCA register at 31 December 2020.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</si>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</sst>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0.0%"/>
    <numFmt numFmtId="165" formatCode="[$-809]General"/>
    <numFmt numFmtId="166" formatCode="_-* #,##0_-;\-* #,##0_-;_-* &quot;-&quot;??_-;_-@_-"/>
    <numFmt numFmtId="167" formatCode="#,##0_ ;\-#,##0\ "/>
    <numFmt numFmtId="168" formatCode="0.0"/>
    <numFmt numFmtId="169" formatCode="0.000000%"/>
  </numFmts>
  <fonts count="34" x14ac:knownFonts="1">
    <font>
      <sz val="10"/>
      <color theme="1"/>
      <name val="Verdana"/>
      <family val="2"/>
    </font>
    <font>
      <sz val="10"/>
      <color theme="1"/>
      <name val="Verdana"/>
      <family val="2"/>
    </font>
    <font>
      <b/>
      <sz val="10"/>
      <color theme="1"/>
      <name val="Verdana"/>
      <family val="2"/>
    </font>
    <font>
      <sz val="9"/>
      <color theme="1"/>
      <name val="Verdana"/>
      <family val="2"/>
    </font>
    <font>
      <sz val="8"/>
      <color theme="1"/>
      <name val="Verdana"/>
      <family val="2"/>
    </font>
    <font>
      <sz val="10"/>
      <color rgb="FF8E1537"/>
      <name val="Verdana"/>
      <family val="2"/>
    </font>
    <font>
      <b/>
      <sz val="11"/>
      <color rgb="FF8E1537"/>
      <name val="Verdana"/>
      <family val="2"/>
    </font>
    <font>
      <b/>
      <sz val="10"/>
      <color rgb="FF8E1537"/>
      <name val="Verdana"/>
      <family val="2"/>
    </font>
    <font>
      <b/>
      <sz val="9"/>
      <color rgb="FF8E1537"/>
      <name val="Verdana"/>
      <family val="2"/>
    </font>
    <font>
      <sz val="9"/>
      <color rgb="FF8E1537"/>
      <name val="Verdana"/>
      <family val="2"/>
    </font>
    <font>
      <b/>
      <i/>
      <sz val="10"/>
      <color theme="1"/>
      <name val="Verdana"/>
      <family val="2"/>
    </font>
    <font>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i/>
      <sz val="8"/>
      <color theme="1"/>
      <name val="Verdana"/>
      <family val="2"/>
    </font>
    <font>
      <b/>
      <sz val="11"/>
      <color theme="1"/>
      <name val="Verdana"/>
      <family val="2"/>
    </font>
    <font>
      <sz val="16"/>
      <color rgb="FF660033"/>
      <name val="Verdana"/>
      <family val="2"/>
    </font>
    <font>
      <sz val="10"/>
      <color rgb="FF660033"/>
      <name val="Verdana"/>
      <family val="2"/>
    </font>
    <font>
      <b/>
      <sz val="11"/>
      <color rgb="FF660033"/>
      <name val="Verdana"/>
      <family val="2"/>
    </font>
    <font>
      <b/>
      <sz val="10"/>
      <color rgb="FF660033"/>
      <name val="Verdana"/>
      <family val="2"/>
    </font>
    <font>
      <b/>
      <i/>
      <sz val="10"/>
      <color rgb="FF660033"/>
      <name val="Verdana"/>
      <family val="2"/>
    </font>
    <font>
      <i/>
      <sz val="10"/>
      <color rgb="FF660033"/>
      <name val="Verdana"/>
      <family val="2"/>
    </font>
    <font>
      <sz val="11"/>
      <color rgb="FF660033"/>
      <name val="Verdana"/>
      <family val="2"/>
    </font>
    <font>
      <b/>
      <sz val="10"/>
      <color rgb="FF000000"/>
      <name val="Verdana"/>
      <family val="2"/>
    </font>
    <font>
      <b/>
      <sz val="10"/>
      <color rgb="FF000000"/>
      <name val="Tahoma"/>
      <family val="2"/>
    </font>
    <font>
      <sz val="8"/>
      <name val="Verdana"/>
      <family val="2"/>
    </font>
    <font>
      <sz val="10"/>
      <color rgb="FFFF0000"/>
      <name val="Verdana"/>
      <family val="2"/>
    </font>
  </fonts>
  <fills count="1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rgb="FF000000"/>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3">
    <xf numFmtId="0" fontId="0" fillId="0" borderId="0"/>
    <xf numFmtId="9" fontId="1" fillId="0" borderId="0" applyFont="0" applyFill="0" applyBorder="0" applyAlignment="0" applyProtection="0"/>
    <xf numFmtId="0" fontId="11" fillId="0" borderId="0">
      <alignment vertical="center"/>
    </xf>
    <xf numFmtId="0" fontId="12" fillId="4"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1" fillId="0" borderId="0" applyNumberForma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165"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1" fillId="0" borderId="0"/>
    <xf numFmtId="0" fontId="11" fillId="0" borderId="0"/>
    <xf numFmtId="0" fontId="18" fillId="0" borderId="0"/>
    <xf numFmtId="0" fontId="12" fillId="0" borderId="0"/>
    <xf numFmtId="0" fontId="12" fillId="0" borderId="0"/>
    <xf numFmtId="0" fontId="12" fillId="0" borderId="0"/>
    <xf numFmtId="0" fontId="18" fillId="0" borderId="0"/>
    <xf numFmtId="0" fontId="11" fillId="0" borderId="0"/>
    <xf numFmtId="0" fontId="19" fillId="0" borderId="0"/>
    <xf numFmtId="0" fontId="1" fillId="0" borderId="0"/>
    <xf numFmtId="0" fontId="11" fillId="0" borderId="0">
      <alignment vertical="center"/>
    </xf>
    <xf numFmtId="0" fontId="1" fillId="0" borderId="0"/>
    <xf numFmtId="0" fontId="12" fillId="0" borderId="0"/>
    <xf numFmtId="0" fontId="12" fillId="0" borderId="0"/>
    <xf numFmtId="0" fontId="19" fillId="0" borderId="0"/>
    <xf numFmtId="0" fontId="11" fillId="0" borderId="0">
      <alignment vertical="center"/>
    </xf>
    <xf numFmtId="0" fontId="12" fillId="0" borderId="0"/>
    <xf numFmtId="0" fontId="1" fillId="0" borderId="0"/>
    <xf numFmtId="0" fontId="12" fillId="3" borderId="5" applyNumberFormat="0" applyFont="0" applyAlignment="0" applyProtection="0"/>
    <xf numFmtId="0" fontId="12" fillId="3" borderId="5" applyNumberFormat="0" applyFont="0" applyAlignment="0" applyProtection="0"/>
    <xf numFmtId="0" fontId="12" fillId="3" borderId="5" applyNumberFormat="0" applyFont="0" applyAlignment="0" applyProtection="0"/>
    <xf numFmtId="9" fontId="1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1" fillId="0" borderId="0"/>
    <xf numFmtId="0" fontId="11" fillId="0" borderId="0" applyNumberFormat="0" applyFont="0" applyFill="0" applyBorder="0" applyAlignment="0" applyProtection="0"/>
    <xf numFmtId="43" fontId="1" fillId="0" borderId="0" applyFont="0" applyFill="0" applyBorder="0" applyAlignment="0" applyProtection="0"/>
    <xf numFmtId="0" fontId="11" fillId="0" borderId="0" applyNumberFormat="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cellStyleXfs>
  <cellXfs count="149">
    <xf numFmtId="0" fontId="0" fillId="0" borderId="0" xfId="0"/>
    <xf numFmtId="0" fontId="0" fillId="2" borderId="0" xfId="0" applyFill="1"/>
    <xf numFmtId="0" fontId="5" fillId="2" borderId="0" xfId="0" applyFont="1" applyFill="1" applyAlignment="1">
      <alignment horizontal="left" vertical="center" wrapText="1"/>
    </xf>
    <xf numFmtId="0" fontId="2" fillId="2" borderId="0" xfId="0" applyFont="1" applyFill="1"/>
    <xf numFmtId="0" fontId="0" fillId="2" borderId="1" xfId="0" applyFill="1" applyBorder="1" applyAlignment="1">
      <alignment vertical="top" wrapText="1"/>
    </xf>
    <xf numFmtId="0" fontId="0" fillId="2" borderId="0" xfId="0" applyFill="1" applyAlignment="1">
      <alignment vertical="top" wrapText="1"/>
    </xf>
    <xf numFmtId="0" fontId="0" fillId="2" borderId="1" xfId="0" applyFill="1" applyBorder="1"/>
    <xf numFmtId="3" fontId="0" fillId="2" borderId="1" xfId="0" applyNumberFormat="1" applyFill="1" applyBorder="1"/>
    <xf numFmtId="1" fontId="0" fillId="2" borderId="0" xfId="0" applyNumberFormat="1" applyFill="1"/>
    <xf numFmtId="3" fontId="0" fillId="2" borderId="0" xfId="0" applyNumberFormat="1" applyFill="1"/>
    <xf numFmtId="0" fontId="4" fillId="2" borderId="0" xfId="0" applyFont="1" applyFill="1"/>
    <xf numFmtId="0" fontId="3" fillId="2" borderId="0" xfId="0" applyFont="1" applyFill="1" applyAlignment="1">
      <alignment horizontal="left" vertical="top" wrapText="1"/>
    </xf>
    <xf numFmtId="0" fontId="0" fillId="2" borderId="2" xfId="0" applyFill="1" applyBorder="1" applyAlignment="1">
      <alignment vertical="top" wrapText="1"/>
    </xf>
    <xf numFmtId="0" fontId="5" fillId="2" borderId="0" xfId="0" applyFont="1" applyFill="1" applyAlignment="1">
      <alignment horizontal="left" wrapText="1"/>
    </xf>
    <xf numFmtId="49" fontId="7"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5" fillId="0" borderId="0" xfId="0" applyFont="1"/>
    <xf numFmtId="49" fontId="9" fillId="0" borderId="0" xfId="0" applyNumberFormat="1" applyFont="1" applyAlignment="1">
      <alignment horizontal="right" vertical="top"/>
    </xf>
    <xf numFmtId="0" fontId="0" fillId="0" borderId="0" xfId="0" applyAlignment="1">
      <alignment wrapText="1"/>
    </xf>
    <xf numFmtId="0" fontId="10" fillId="0" borderId="0" xfId="0" applyFont="1"/>
    <xf numFmtId="0" fontId="9" fillId="0" borderId="0" xfId="0" applyFont="1" applyAlignment="1">
      <alignment horizontal="right"/>
    </xf>
    <xf numFmtId="0" fontId="6" fillId="2" borderId="0" xfId="47" applyFont="1" applyFill="1" applyAlignment="1">
      <alignment horizontal="left"/>
    </xf>
    <xf numFmtId="0" fontId="5" fillId="2" borderId="0" xfId="31" applyFont="1" applyFill="1" applyAlignment="1">
      <alignment horizontal="left" vertical="center" wrapText="1"/>
    </xf>
    <xf numFmtId="3" fontId="0" fillId="0" borderId="1" xfId="0" applyNumberFormat="1" applyBorder="1"/>
    <xf numFmtId="0" fontId="0" fillId="2" borderId="1" xfId="0" quotePrefix="1" applyFill="1" applyBorder="1"/>
    <xf numFmtId="166" fontId="0" fillId="2" borderId="1" xfId="0" applyNumberFormat="1" applyFill="1" applyBorder="1"/>
    <xf numFmtId="0" fontId="0" fillId="0" borderId="1" xfId="0" applyBorder="1"/>
    <xf numFmtId="14" fontId="0" fillId="0" borderId="1" xfId="0" applyNumberFormat="1" applyBorder="1"/>
    <xf numFmtId="166" fontId="0" fillId="2" borderId="0" xfId="0" applyNumberFormat="1" applyFill="1"/>
    <xf numFmtId="14" fontId="0" fillId="2" borderId="1" xfId="0" applyNumberFormat="1" applyFill="1" applyBorder="1"/>
    <xf numFmtId="0" fontId="22" fillId="2" borderId="0" xfId="0" applyFont="1" applyFill="1"/>
    <xf numFmtId="0" fontId="0" fillId="2" borderId="1" xfId="0" applyFill="1" applyBorder="1" applyAlignment="1">
      <alignment wrapText="1"/>
    </xf>
    <xf numFmtId="166" fontId="0" fillId="0" borderId="0" xfId="0" applyNumberFormat="1"/>
    <xf numFmtId="164" fontId="0" fillId="0" borderId="0" xfId="0" applyNumberFormat="1"/>
    <xf numFmtId="3" fontId="0" fillId="0" borderId="0" xfId="0" applyNumberFormat="1"/>
    <xf numFmtId="0" fontId="2" fillId="0" borderId="0" xfId="0" applyFont="1"/>
    <xf numFmtId="167" fontId="0" fillId="0" borderId="0" xfId="0" applyNumberFormat="1"/>
    <xf numFmtId="0" fontId="23" fillId="2" borderId="0" xfId="0" applyFont="1" applyFill="1" applyAlignment="1">
      <alignment horizontal="left"/>
    </xf>
    <xf numFmtId="0" fontId="24" fillId="2" borderId="0" xfId="0" applyFont="1" applyFill="1"/>
    <xf numFmtId="0" fontId="26" fillId="2" borderId="0" xfId="0" applyFont="1" applyFill="1" applyAlignment="1">
      <alignment horizontal="left" vertical="center" wrapText="1"/>
    </xf>
    <xf numFmtId="0" fontId="24" fillId="2" borderId="0" xfId="0" applyFont="1" applyFill="1" applyAlignment="1">
      <alignment horizontal="left" vertical="center" wrapText="1"/>
    </xf>
    <xf numFmtId="0" fontId="24" fillId="0" borderId="0" xfId="0" applyFont="1"/>
    <xf numFmtId="0" fontId="0" fillId="2" borderId="0" xfId="0" applyFill="1" applyAlignment="1">
      <alignment horizontal="left" vertical="top" wrapText="1"/>
    </xf>
    <xf numFmtId="0" fontId="29" fillId="2" borderId="0" xfId="0" applyFont="1" applyFill="1" applyAlignment="1">
      <alignment horizontal="left"/>
    </xf>
    <xf numFmtId="3"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top" wrapText="1"/>
    </xf>
    <xf numFmtId="14" fontId="0" fillId="2" borderId="1" xfId="0" applyNumberFormat="1" applyFill="1" applyBorder="1" applyAlignment="1">
      <alignment horizontal="center"/>
    </xf>
    <xf numFmtId="0" fontId="0" fillId="0" borderId="1" xfId="0"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0" fillId="2" borderId="1" xfId="0" applyFill="1" applyBorder="1" applyAlignment="1">
      <alignment horizontal="center" vertical="top"/>
    </xf>
    <xf numFmtId="3" fontId="0" fillId="0" borderId="1" xfId="0" applyNumberFormat="1" applyBorder="1" applyAlignment="1">
      <alignment horizontal="center"/>
    </xf>
    <xf numFmtId="166" fontId="0" fillId="0" borderId="1" xfId="0" applyNumberFormat="1" applyBorder="1" applyAlignment="1">
      <alignment horizontal="center"/>
    </xf>
    <xf numFmtId="0" fontId="25" fillId="2" borderId="0" xfId="0" applyFont="1" applyFill="1" applyAlignment="1">
      <alignment horizontal="left"/>
    </xf>
    <xf numFmtId="0" fontId="0" fillId="0" borderId="6" xfId="0"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xf>
    <xf numFmtId="0" fontId="0" fillId="0" borderId="0" xfId="0" applyAlignment="1">
      <alignment vertical="top" wrapText="1"/>
    </xf>
    <xf numFmtId="6" fontId="0" fillId="0" borderId="1" xfId="0" applyNumberFormat="1" applyBorder="1" applyAlignment="1">
      <alignment vertical="top" wrapText="1"/>
    </xf>
    <xf numFmtId="37" fontId="0" fillId="2" borderId="0" xfId="0" applyNumberFormat="1" applyFill="1"/>
    <xf numFmtId="0" fontId="30" fillId="0" borderId="1" xfId="0" applyFont="1" applyBorder="1" applyAlignment="1">
      <alignment vertical="top" wrapText="1"/>
    </xf>
    <xf numFmtId="0" fontId="30" fillId="0" borderId="2" xfId="0" applyFont="1" applyBorder="1" applyAlignment="1">
      <alignment vertical="top" wrapText="1"/>
    </xf>
    <xf numFmtId="0" fontId="31" fillId="0" borderId="2" xfId="0" applyFont="1" applyBorder="1" applyAlignment="1">
      <alignment horizontal="left" vertical="top" wrapText="1"/>
    </xf>
    <xf numFmtId="0" fontId="0" fillId="2" borderId="0" xfId="0" applyFill="1" applyAlignment="1">
      <alignment horizontal="right"/>
    </xf>
    <xf numFmtId="0" fontId="0" fillId="16" borderId="1" xfId="0" applyFill="1" applyBorder="1" applyAlignment="1">
      <alignment horizontal="left"/>
    </xf>
    <xf numFmtId="0" fontId="0" fillId="0" borderId="1" xfId="0" applyBorder="1" applyAlignment="1">
      <alignment horizontal="left"/>
    </xf>
    <xf numFmtId="0" fontId="14" fillId="16" borderId="1" xfId="0" applyFont="1" applyFill="1" applyBorder="1" applyAlignment="1">
      <alignment horizontal="center"/>
    </xf>
    <xf numFmtId="0" fontId="4" fillId="0" borderId="0" xfId="0" applyFont="1" applyAlignment="1">
      <alignment vertical="top"/>
    </xf>
    <xf numFmtId="0" fontId="14" fillId="16" borderId="1" xfId="0" applyFont="1" applyFill="1" applyBorder="1" applyAlignment="1">
      <alignment horizontal="center" vertical="top"/>
    </xf>
    <xf numFmtId="0" fontId="14" fillId="16" borderId="1" xfId="0" applyFont="1" applyFill="1" applyBorder="1" applyAlignment="1">
      <alignment horizontal="center" vertical="top" wrapText="1"/>
    </xf>
    <xf numFmtId="0" fontId="0" fillId="0" borderId="3" xfId="0" applyBorder="1"/>
    <xf numFmtId="0" fontId="14" fillId="0" borderId="2" xfId="0" applyFont="1" applyBorder="1" applyAlignment="1">
      <alignment horizontal="center" vertical="top"/>
    </xf>
    <xf numFmtId="0" fontId="14" fillId="0" borderId="1" xfId="0" applyFont="1" applyBorder="1" applyAlignment="1">
      <alignment horizontal="center"/>
    </xf>
    <xf numFmtId="0" fontId="4" fillId="0" borderId="0" xfId="0" applyFont="1"/>
    <xf numFmtId="0" fontId="4" fillId="0" borderId="0" xfId="0" applyFont="1" applyAlignment="1">
      <alignment horizontal="left"/>
    </xf>
    <xf numFmtId="0" fontId="0" fillId="0" borderId="6" xfId="0" applyBorder="1"/>
    <xf numFmtId="164" fontId="0" fillId="0" borderId="0" xfId="1" applyNumberFormat="1" applyFont="1"/>
    <xf numFmtId="0" fontId="0" fillId="2" borderId="0" xfId="0" applyFill="1" applyAlignment="1">
      <alignment horizontal="center" vertical="top" wrapText="1"/>
    </xf>
    <xf numFmtId="0" fontId="0" fillId="16" borderId="0" xfId="0" applyFill="1" applyAlignment="1">
      <alignment horizontal="center"/>
    </xf>
    <xf numFmtId="0" fontId="14" fillId="16" borderId="0" xfId="0" applyFont="1" applyFill="1" applyAlignment="1">
      <alignment horizontal="center" vertical="top"/>
    </xf>
    <xf numFmtId="0" fontId="0" fillId="0" borderId="0" xfId="0" applyAlignment="1">
      <alignment horizontal="right"/>
    </xf>
    <xf numFmtId="0" fontId="0" fillId="2" borderId="1" xfId="0" applyFill="1" applyBorder="1" applyAlignment="1">
      <alignment horizontal="left"/>
    </xf>
    <xf numFmtId="0" fontId="0" fillId="0" borderId="2" xfId="0" applyBorder="1" applyAlignment="1">
      <alignment horizontal="center" vertical="top"/>
    </xf>
    <xf numFmtId="0" fontId="33" fillId="2" borderId="0" xfId="0" applyFont="1" applyFill="1"/>
    <xf numFmtId="3" fontId="33" fillId="2" borderId="3" xfId="0" applyNumberFormat="1" applyFont="1" applyFill="1" applyBorder="1"/>
    <xf numFmtId="0" fontId="0" fillId="2" borderId="6" xfId="0" applyFill="1" applyBorder="1"/>
    <xf numFmtId="0" fontId="23" fillId="0" borderId="0" xfId="0" applyFont="1" applyAlignment="1">
      <alignment horizontal="left"/>
    </xf>
    <xf numFmtId="0" fontId="25" fillId="0" borderId="0" xfId="0" applyFont="1" applyAlignment="1">
      <alignment horizontal="left"/>
    </xf>
    <xf numFmtId="0" fontId="29" fillId="0" borderId="0" xfId="0" applyFont="1" applyAlignment="1">
      <alignment horizontal="left"/>
    </xf>
    <xf numFmtId="0" fontId="14" fillId="0" borderId="1" xfId="0" applyFont="1" applyBorder="1"/>
    <xf numFmtId="3" fontId="14" fillId="0" borderId="1" xfId="0" applyNumberFormat="1" applyFont="1" applyBorder="1"/>
    <xf numFmtId="0" fontId="14" fillId="0" borderId="4" xfId="0" applyFont="1" applyBorder="1"/>
    <xf numFmtId="3" fontId="14" fillId="0" borderId="4" xfId="0" applyNumberFormat="1" applyFont="1" applyBorder="1"/>
    <xf numFmtId="0" fontId="14" fillId="0" borderId="10" xfId="0" applyFont="1" applyBorder="1"/>
    <xf numFmtId="3" fontId="14" fillId="0" borderId="10" xfId="0" applyNumberFormat="1" applyFont="1" applyBorder="1"/>
    <xf numFmtId="0" fontId="14" fillId="0" borderId="8" xfId="0" applyFont="1" applyBorder="1"/>
    <xf numFmtId="3" fontId="14" fillId="0" borderId="8" xfId="0" applyNumberFormat="1" applyFont="1" applyBorder="1"/>
    <xf numFmtId="0" fontId="14" fillId="0" borderId="11" xfId="0" applyFont="1" applyBorder="1"/>
    <xf numFmtId="3" fontId="14" fillId="0" borderId="11" xfId="0" applyNumberFormat="1" applyFont="1" applyBorder="1"/>
    <xf numFmtId="6" fontId="0" fillId="0" borderId="6" xfId="0" applyNumberFormat="1" applyBorder="1" applyAlignment="1">
      <alignment horizontal="left" vertical="top" wrapText="1"/>
    </xf>
    <xf numFmtId="0" fontId="0" fillId="0" borderId="6" xfId="0" applyBorder="1" applyAlignment="1">
      <alignment vertical="top" wrapText="1"/>
    </xf>
    <xf numFmtId="0" fontId="0" fillId="0" borderId="2" xfId="0" applyBorder="1" applyAlignment="1">
      <alignment vertical="top" wrapText="1"/>
    </xf>
    <xf numFmtId="6" fontId="0" fillId="0" borderId="2" xfId="0" applyNumberFormat="1" applyBorder="1" applyAlignment="1">
      <alignment vertical="top" wrapText="1"/>
    </xf>
    <xf numFmtId="6" fontId="0" fillId="0" borderId="6" xfId="0" applyNumberFormat="1" applyBorder="1" applyAlignment="1">
      <alignment vertical="top" wrapText="1"/>
    </xf>
    <xf numFmtId="9" fontId="0" fillId="0" borderId="0" xfId="0" applyNumberFormat="1"/>
    <xf numFmtId="9" fontId="0" fillId="2" borderId="0" xfId="0" applyNumberFormat="1" applyFill="1"/>
    <xf numFmtId="0" fontId="0" fillId="17" borderId="0" xfId="0" applyFill="1"/>
    <xf numFmtId="0" fontId="14" fillId="17" borderId="0" xfId="0" applyFont="1" applyFill="1"/>
    <xf numFmtId="3" fontId="14" fillId="17" borderId="0" xfId="0" applyNumberFormat="1" applyFont="1" applyFill="1"/>
    <xf numFmtId="3" fontId="0" fillId="17" borderId="0" xfId="0" applyNumberFormat="1" applyFill="1"/>
    <xf numFmtId="3" fontId="0" fillId="0" borderId="6" xfId="0" applyNumberFormat="1" applyBorder="1" applyAlignment="1">
      <alignment horizontal="center"/>
    </xf>
    <xf numFmtId="3" fontId="0" fillId="0" borderId="11" xfId="0" applyNumberFormat="1" applyBorder="1" applyAlignment="1">
      <alignment horizontal="center"/>
    </xf>
    <xf numFmtId="3" fontId="0" fillId="0" borderId="11" xfId="0" applyNumberFormat="1" applyBorder="1"/>
    <xf numFmtId="0" fontId="0" fillId="16" borderId="11" xfId="0" applyFill="1" applyBorder="1" applyAlignment="1">
      <alignment horizontal="center"/>
    </xf>
    <xf numFmtId="0" fontId="14" fillId="16" borderId="6" xfId="0" applyFont="1" applyFill="1" applyBorder="1" applyAlignment="1">
      <alignment horizontal="center"/>
    </xf>
    <xf numFmtId="0" fontId="14" fillId="16" borderId="11" xfId="0" applyFont="1" applyFill="1" applyBorder="1" applyAlignment="1">
      <alignment horizontal="center"/>
    </xf>
    <xf numFmtId="0" fontId="6" fillId="2" borderId="0" xfId="0" applyFont="1" applyFill="1" applyAlignment="1">
      <alignment horizontal="left" vertical="center" wrapText="1"/>
    </xf>
    <xf numFmtId="0" fontId="25" fillId="2" borderId="0" xfId="0" applyFont="1" applyFill="1" applyAlignment="1">
      <alignment vertical="center" wrapText="1"/>
    </xf>
    <xf numFmtId="3" fontId="4" fillId="2" borderId="0" xfId="0" applyNumberFormat="1" applyFont="1" applyFill="1" applyAlignment="1">
      <alignment horizontal="left" vertical="top" wrapText="1"/>
    </xf>
    <xf numFmtId="0" fontId="21" fillId="2" borderId="0" xfId="0" applyFont="1" applyFill="1" applyAlignment="1">
      <alignment horizontal="left" vertical="top" wrapText="1"/>
    </xf>
    <xf numFmtId="0" fontId="14" fillId="0" borderId="0" xfId="0" applyFont="1" applyAlignment="1">
      <alignment horizontal="center" wrapText="1"/>
    </xf>
    <xf numFmtId="3" fontId="0" fillId="2" borderId="11" xfId="0" applyNumberFormat="1" applyFill="1" applyBorder="1"/>
    <xf numFmtId="0" fontId="0" fillId="2" borderId="11" xfId="0" applyFill="1" applyBorder="1"/>
    <xf numFmtId="10" fontId="0" fillId="0" borderId="0" xfId="0" applyNumberFormat="1"/>
    <xf numFmtId="164" fontId="14" fillId="0" borderId="11" xfId="0" applyNumberFormat="1" applyFont="1" applyBorder="1"/>
    <xf numFmtId="164" fontId="0" fillId="0" borderId="11" xfId="0" applyNumberFormat="1" applyBorder="1"/>
    <xf numFmtId="169" fontId="0" fillId="2" borderId="0" xfId="0" applyNumberFormat="1" applyFill="1"/>
    <xf numFmtId="3" fontId="0" fillId="0" borderId="6" xfId="0" applyNumberFormat="1" applyBorder="1"/>
    <xf numFmtId="166" fontId="0" fillId="0" borderId="11" xfId="0" applyNumberFormat="1" applyBorder="1"/>
    <xf numFmtId="168" fontId="0" fillId="0" borderId="1" xfId="0" applyNumberFormat="1" applyBorder="1"/>
    <xf numFmtId="2" fontId="0" fillId="2" borderId="0" xfId="0" applyNumberFormat="1" applyFill="1"/>
    <xf numFmtId="43" fontId="0" fillId="0" borderId="0" xfId="0" applyNumberFormat="1"/>
    <xf numFmtId="0" fontId="25" fillId="2" borderId="0" xfId="0" applyFont="1" applyFill="1" applyAlignment="1">
      <alignment horizontal="left" vertical="center" wrapText="1"/>
    </xf>
    <xf numFmtId="0" fontId="6" fillId="2" borderId="0" xfId="0" applyFont="1" applyFill="1" applyAlignment="1">
      <alignment horizontal="left" vertical="center" wrapText="1"/>
    </xf>
    <xf numFmtId="0" fontId="24" fillId="0" borderId="0" xfId="0" applyFont="1" applyAlignment="1">
      <alignment horizontal="left" vertical="top" wrapText="1"/>
    </xf>
    <xf numFmtId="0" fontId="25" fillId="2" borderId="0" xfId="0" applyFont="1" applyFill="1" applyAlignment="1">
      <alignment vertical="center" wrapText="1"/>
    </xf>
    <xf numFmtId="0" fontId="4" fillId="2" borderId="0" xfId="0" applyFont="1" applyFill="1" applyAlignment="1">
      <alignment horizontal="left" vertical="top" wrapText="1"/>
    </xf>
    <xf numFmtId="3" fontId="4" fillId="2" borderId="0" xfId="0" applyNumberFormat="1" applyFont="1" applyFill="1" applyAlignment="1">
      <alignment horizontal="left" vertical="top" wrapText="1"/>
    </xf>
    <xf numFmtId="0" fontId="21" fillId="2" borderId="0" xfId="0" applyFont="1" applyFill="1" applyAlignment="1">
      <alignment horizontal="left"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2" borderId="0" xfId="0" applyFill="1" applyAlignment="1">
      <alignment horizontal="center"/>
    </xf>
    <xf numFmtId="0" fontId="14" fillId="0" borderId="0" xfId="0" applyFont="1" applyAlignment="1">
      <alignment horizontal="center" wrapText="1"/>
    </xf>
  </cellXfs>
  <cellStyles count="53">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ANCLAS,REZONES Y SUS PARTES,DE FUNDICION,DE HIERRO O DE ACERO" xfId="15" xr:uid="{00000000-0005-0000-0000-00000C000000}"/>
    <cellStyle name="Comma 2" xfId="16" xr:uid="{00000000-0005-0000-0000-00000E000000}"/>
    <cellStyle name="Comma 3" xfId="17" xr:uid="{00000000-0005-0000-0000-00000F000000}"/>
    <cellStyle name="Comma 4" xfId="49" xr:uid="{00000000-0005-0000-0000-000010000000}"/>
    <cellStyle name="Excel Built-in Normal 2" xfId="18" xr:uid="{00000000-0005-0000-0000-000011000000}"/>
    <cellStyle name="Hyperlink 2" xfId="19" xr:uid="{00000000-0005-0000-0000-000012000000}"/>
    <cellStyle name="Hyperlink 3" xfId="20" xr:uid="{00000000-0005-0000-0000-000013000000}"/>
    <cellStyle name="Hyperlink 4" xfId="21" xr:uid="{00000000-0005-0000-0000-000014000000}"/>
    <cellStyle name="Normal" xfId="0" builtinId="0"/>
    <cellStyle name="Normal 2" xfId="2" xr:uid="{00000000-0005-0000-0000-000016000000}"/>
    <cellStyle name="Normal 2 2" xfId="22" xr:uid="{00000000-0005-0000-0000-000017000000}"/>
    <cellStyle name="Normal 2 2 2" xfId="23" xr:uid="{00000000-0005-0000-0000-000018000000}"/>
    <cellStyle name="Normal 2 2 3" xfId="24" xr:uid="{00000000-0005-0000-0000-000019000000}"/>
    <cellStyle name="Normal 2 3" xfId="25" xr:uid="{00000000-0005-0000-0000-00001A000000}"/>
    <cellStyle name="Normal 2 3 2" xfId="26" xr:uid="{00000000-0005-0000-0000-00001B000000}"/>
    <cellStyle name="Normal 2 4" xfId="27" xr:uid="{00000000-0005-0000-0000-00001C000000}"/>
    <cellStyle name="Normal 2 4 2" xfId="28" xr:uid="{00000000-0005-0000-0000-00001D000000}"/>
    <cellStyle name="Normal 2 5" xfId="48" xr:uid="{00000000-0005-0000-0000-00001E000000}"/>
    <cellStyle name="Normal 3" xfId="29" xr:uid="{00000000-0005-0000-0000-00001F000000}"/>
    <cellStyle name="Normal 4" xfId="30" xr:uid="{00000000-0005-0000-0000-000020000000}"/>
    <cellStyle name="Normal 4 2" xfId="31" xr:uid="{00000000-0005-0000-0000-000021000000}"/>
    <cellStyle name="Normal 5" xfId="32" xr:uid="{00000000-0005-0000-0000-000022000000}"/>
    <cellStyle name="Normal 5 2" xfId="33" xr:uid="{00000000-0005-0000-0000-000023000000}"/>
    <cellStyle name="Normal 5 2 2" xfId="34" xr:uid="{00000000-0005-0000-0000-000024000000}"/>
    <cellStyle name="Normal 5 3" xfId="35" xr:uid="{00000000-0005-0000-0000-000025000000}"/>
    <cellStyle name="Normal 5 4" xfId="50" xr:uid="{00000000-0005-0000-0000-000026000000}"/>
    <cellStyle name="Normal 6" xfId="36" xr:uid="{00000000-0005-0000-0000-000027000000}"/>
    <cellStyle name="Normal 6 2" xfId="37" xr:uid="{00000000-0005-0000-0000-000028000000}"/>
    <cellStyle name="Normal 7" xfId="38" xr:uid="{00000000-0005-0000-0000-000029000000}"/>
    <cellStyle name="Normal 8" xfId="47" xr:uid="{00000000-0005-0000-0000-00002A000000}"/>
    <cellStyle name="Normal 9 3" xfId="39" xr:uid="{00000000-0005-0000-0000-00002B000000}"/>
    <cellStyle name="Note 2" xfId="40" xr:uid="{00000000-0005-0000-0000-00002C000000}"/>
    <cellStyle name="Note 2 2" xfId="41" xr:uid="{00000000-0005-0000-0000-00002D000000}"/>
    <cellStyle name="Note 3" xfId="42" xr:uid="{00000000-0005-0000-0000-00002E000000}"/>
    <cellStyle name="Percent" xfId="1" builtinId="5"/>
    <cellStyle name="Percent 2" xfId="43" xr:uid="{00000000-0005-0000-0000-000030000000}"/>
    <cellStyle name="Percent 2 2" xfId="44" xr:uid="{00000000-0005-0000-0000-000031000000}"/>
    <cellStyle name="Percent 2 3" xfId="45" xr:uid="{00000000-0005-0000-0000-000032000000}"/>
    <cellStyle name="Percent 2 4" xfId="51" xr:uid="{00000000-0005-0000-0000-000033000000}"/>
    <cellStyle name="Percent 3" xfId="46" xr:uid="{00000000-0005-0000-0000-000034000000}"/>
    <cellStyle name="Percent 4" xfId="52" xr:uid="{00000000-0005-0000-0000-00003500000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95250</xdr:rowOff>
    </xdr:from>
    <xdr:to>
      <xdr:col>3</xdr:col>
      <xdr:colOff>1095375</xdr:colOff>
      <xdr:row>3</xdr:row>
      <xdr:rowOff>66675</xdr:rowOff>
    </xdr:to>
    <xdr:pic>
      <xdr:nvPicPr>
        <xdr:cNvPr id="3" name="Picture 1" descr="cid:image001.png@01D2A7C9.64DDD39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250"/>
          <a:ext cx="29908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35"/>
  <sheetViews>
    <sheetView tabSelected="1" topLeftCell="A4" zoomScaleNormal="100" workbookViewId="0">
      <selection activeCell="A4" sqref="A4"/>
    </sheetView>
  </sheetViews>
  <sheetFormatPr defaultColWidth="9" defaultRowHeight="13.5" x14ac:dyDescent="0.3"/>
  <cols>
    <col min="1" max="1" width="6.84375" style="1" customWidth="1"/>
    <col min="2" max="3" width="12.84375" style="1" customWidth="1"/>
    <col min="4" max="4" width="85.84375" style="1" customWidth="1"/>
    <col min="5" max="16384" width="9" style="1"/>
  </cols>
  <sheetData>
    <row r="2" spans="2:4" ht="45.75" customHeight="1" x14ac:dyDescent="0.3"/>
    <row r="3" spans="2:4" ht="19.899999999999999" customHeight="1" x14ac:dyDescent="0.3"/>
    <row r="5" spans="2:4" ht="19.5" x14ac:dyDescent="0.35">
      <c r="B5" s="37" t="s">
        <v>0</v>
      </c>
      <c r="C5" s="37"/>
      <c r="D5" s="38"/>
    </row>
    <row r="6" spans="2:4" ht="19.5" x14ac:dyDescent="0.35">
      <c r="B6" s="86" t="s">
        <v>1</v>
      </c>
      <c r="C6" s="37"/>
      <c r="D6" s="38"/>
    </row>
    <row r="8" spans="2:4" ht="12.75" customHeight="1" x14ac:dyDescent="0.3">
      <c r="B8" s="132" t="s">
        <v>2</v>
      </c>
      <c r="C8" s="132"/>
      <c r="D8" s="132"/>
    </row>
    <row r="9" spans="2:4" ht="12.75" customHeight="1" x14ac:dyDescent="0.35">
      <c r="B9" s="37"/>
      <c r="C9" s="37"/>
      <c r="D9" s="38"/>
    </row>
    <row r="10" spans="2:4" x14ac:dyDescent="0.3">
      <c r="B10" s="39" t="s">
        <v>3</v>
      </c>
      <c r="C10" s="39" t="s">
        <v>4</v>
      </c>
      <c r="D10" s="40" t="s">
        <v>5</v>
      </c>
    </row>
    <row r="11" spans="2:4" x14ac:dyDescent="0.3">
      <c r="B11" s="39" t="s">
        <v>6</v>
      </c>
      <c r="C11" s="39" t="s">
        <v>7</v>
      </c>
      <c r="D11" s="40" t="s">
        <v>8</v>
      </c>
    </row>
    <row r="12" spans="2:4" x14ac:dyDescent="0.3">
      <c r="B12" s="39" t="s">
        <v>9</v>
      </c>
      <c r="C12" s="39" t="s">
        <v>10</v>
      </c>
      <c r="D12" s="40" t="s">
        <v>11</v>
      </c>
    </row>
    <row r="13" spans="2:4" x14ac:dyDescent="0.3">
      <c r="B13" s="39" t="s">
        <v>12</v>
      </c>
      <c r="C13" s="39" t="s">
        <v>13</v>
      </c>
      <c r="D13" s="40" t="s">
        <v>14</v>
      </c>
    </row>
    <row r="14" spans="2:4" x14ac:dyDescent="0.3">
      <c r="B14" s="39" t="s">
        <v>15</v>
      </c>
      <c r="C14" s="39" t="s">
        <v>16</v>
      </c>
      <c r="D14" s="40" t="s">
        <v>17</v>
      </c>
    </row>
    <row r="17" spans="2:4" x14ac:dyDescent="0.3">
      <c r="B17" s="133"/>
      <c r="C17" s="133"/>
      <c r="D17" s="133"/>
    </row>
    <row r="18" spans="2:4" x14ac:dyDescent="0.3">
      <c r="B18" s="116"/>
      <c r="C18" s="116"/>
      <c r="D18" s="116"/>
    </row>
    <row r="19" spans="2:4" x14ac:dyDescent="0.3">
      <c r="B19" s="2"/>
      <c r="C19" s="2"/>
      <c r="D19" s="2"/>
    </row>
    <row r="20" spans="2:4" x14ac:dyDescent="0.3">
      <c r="B20" s="14"/>
      <c r="C20" s="14"/>
      <c r="D20" s="13"/>
    </row>
    <row r="21" spans="2:4" x14ac:dyDescent="0.3">
      <c r="B21" s="14"/>
      <c r="C21" s="14"/>
      <c r="D21" s="13"/>
    </row>
    <row r="22" spans="2:4" x14ac:dyDescent="0.3">
      <c r="B22" s="14"/>
      <c r="C22" s="14"/>
      <c r="D22" s="13"/>
    </row>
    <row r="23" spans="2:4" x14ac:dyDescent="0.3">
      <c r="B23" s="14"/>
      <c r="C23" s="14"/>
      <c r="D23" s="13"/>
    </row>
    <row r="24" spans="2:4" x14ac:dyDescent="0.3">
      <c r="B24" s="14"/>
      <c r="C24" s="14"/>
      <c r="D24" s="13"/>
    </row>
    <row r="25" spans="2:4" x14ac:dyDescent="0.3">
      <c r="B25" s="15"/>
      <c r="C25" s="15"/>
      <c r="D25" s="13"/>
    </row>
    <row r="26" spans="2:4" x14ac:dyDescent="0.3">
      <c r="B26" s="15"/>
      <c r="C26" s="15"/>
      <c r="D26" s="13"/>
    </row>
    <row r="27" spans="2:4" x14ac:dyDescent="0.3">
      <c r="B27" s="15"/>
      <c r="C27" s="15"/>
      <c r="D27" s="13"/>
    </row>
    <row r="30" spans="2:4" ht="14" x14ac:dyDescent="0.3">
      <c r="B30" s="21"/>
      <c r="C30" s="21"/>
    </row>
    <row r="32" spans="2:4" x14ac:dyDescent="0.3">
      <c r="B32" s="22"/>
      <c r="C32" s="22"/>
      <c r="D32" s="22"/>
    </row>
    <row r="33" spans="2:4" x14ac:dyDescent="0.3">
      <c r="B33" s="15"/>
      <c r="C33" s="15"/>
      <c r="D33" s="13"/>
    </row>
    <row r="34" spans="2:4" x14ac:dyDescent="0.3">
      <c r="B34" s="15"/>
      <c r="C34" s="15"/>
      <c r="D34" s="13"/>
    </row>
    <row r="35" spans="2:4" x14ac:dyDescent="0.3">
      <c r="B35" s="15"/>
      <c r="C35" s="15"/>
      <c r="D35" s="13"/>
    </row>
  </sheetData>
  <mergeCells count="2">
    <mergeCell ref="B8:D8"/>
    <mergeCell ref="B17:D17"/>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38"/>
  <sheetViews>
    <sheetView showGridLines="0" zoomScaleNormal="100" zoomScaleSheetLayoutView="100" workbookViewId="0"/>
  </sheetViews>
  <sheetFormatPr defaultColWidth="9" defaultRowHeight="13.5" x14ac:dyDescent="0.3"/>
  <cols>
    <col min="1" max="1" width="10.61328125" customWidth="1"/>
    <col min="2" max="2" width="12.61328125" style="16" customWidth="1"/>
    <col min="3" max="3" width="74.15234375" customWidth="1"/>
  </cols>
  <sheetData>
    <row r="2" spans="1:3" ht="14.25" customHeight="1" x14ac:dyDescent="0.3">
      <c r="B2" s="87" t="s">
        <v>18</v>
      </c>
    </row>
    <row r="3" spans="1:3" ht="21.75" customHeight="1" x14ac:dyDescent="0.3">
      <c r="B3" s="53" t="s">
        <v>19</v>
      </c>
      <c r="C3" s="41"/>
    </row>
    <row r="4" spans="1:3" ht="38.25" customHeight="1" x14ac:dyDescent="0.3">
      <c r="B4" s="132" t="s">
        <v>2</v>
      </c>
      <c r="C4" s="132"/>
    </row>
    <row r="5" spans="1:3" x14ac:dyDescent="0.3">
      <c r="B5" s="134" t="s">
        <v>20</v>
      </c>
      <c r="C5" s="134"/>
    </row>
    <row r="6" spans="1:3" x14ac:dyDescent="0.3">
      <c r="B6" s="134"/>
      <c r="C6" s="134"/>
    </row>
    <row r="7" spans="1:3" x14ac:dyDescent="0.3">
      <c r="B7" s="134"/>
      <c r="C7" s="134"/>
    </row>
    <row r="8" spans="1:3" x14ac:dyDescent="0.3">
      <c r="B8" s="134"/>
      <c r="C8" s="134"/>
    </row>
    <row r="9" spans="1:3" x14ac:dyDescent="0.3">
      <c r="B9" s="134"/>
      <c r="C9" s="134"/>
    </row>
    <row r="10" spans="1:3" x14ac:dyDescent="0.3">
      <c r="B10" s="134"/>
      <c r="C10" s="134"/>
    </row>
    <row r="11" spans="1:3" ht="36" customHeight="1" x14ac:dyDescent="0.3">
      <c r="B11" s="134"/>
      <c r="C11" s="134"/>
    </row>
    <row r="12" spans="1:3" ht="36" customHeight="1" x14ac:dyDescent="0.3">
      <c r="B12" s="134"/>
      <c r="C12" s="134"/>
    </row>
    <row r="13" spans="1:3" ht="91.5" customHeight="1" x14ac:dyDescent="0.3">
      <c r="B13" s="134"/>
      <c r="C13" s="134"/>
    </row>
    <row r="14" spans="1:3" ht="56.25" customHeight="1" x14ac:dyDescent="0.3">
      <c r="B14" s="134"/>
      <c r="C14" s="134"/>
    </row>
    <row r="15" spans="1:3" x14ac:dyDescent="0.3">
      <c r="B15" s="17"/>
      <c r="C15" s="18"/>
    </row>
    <row r="16" spans="1:3" x14ac:dyDescent="0.3">
      <c r="A16" s="19"/>
      <c r="B16" s="20"/>
    </row>
    <row r="17" spans="2:2" x14ac:dyDescent="0.3">
      <c r="B17" s="20"/>
    </row>
    <row r="18" spans="2:2" x14ac:dyDescent="0.3">
      <c r="B18" s="20"/>
    </row>
    <row r="19" spans="2:2" x14ac:dyDescent="0.3">
      <c r="B19" s="20"/>
    </row>
    <row r="20" spans="2:2" x14ac:dyDescent="0.3">
      <c r="B20" s="20"/>
    </row>
    <row r="21" spans="2:2" x14ac:dyDescent="0.3">
      <c r="B21" s="20"/>
    </row>
    <row r="22" spans="2:2" x14ac:dyDescent="0.3">
      <c r="B22" s="20"/>
    </row>
    <row r="23" spans="2:2" x14ac:dyDescent="0.3">
      <c r="B23" s="20"/>
    </row>
    <row r="24" spans="2:2" x14ac:dyDescent="0.3">
      <c r="B24" s="20"/>
    </row>
    <row r="25" spans="2:2" x14ac:dyDescent="0.3">
      <c r="B25" s="20"/>
    </row>
    <row r="29" spans="2:2" x14ac:dyDescent="0.3">
      <c r="B29"/>
    </row>
    <row r="30" spans="2:2" x14ac:dyDescent="0.3">
      <c r="B30"/>
    </row>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sheetData>
  <mergeCells count="2">
    <mergeCell ref="B4:C4"/>
    <mergeCell ref="B5:C1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J43"/>
  <sheetViews>
    <sheetView showGridLines="0" zoomScaleNormal="100" workbookViewId="0"/>
  </sheetViews>
  <sheetFormatPr defaultRowHeight="13.5" x14ac:dyDescent="0.3"/>
  <cols>
    <col min="1" max="1" width="2" customWidth="1"/>
    <col min="2" max="2" width="15" customWidth="1"/>
    <col min="3" max="3" width="15.3828125" customWidth="1"/>
    <col min="4" max="4" width="20.3828125" customWidth="1"/>
    <col min="5" max="5" width="17.84375" customWidth="1"/>
    <col min="6" max="6" width="17.15234375" customWidth="1"/>
    <col min="7" max="7" width="18.15234375" customWidth="1"/>
    <col min="10" max="10" width="15.3828125" customWidth="1"/>
  </cols>
  <sheetData>
    <row r="2" spans="2:9" x14ac:dyDescent="0.3">
      <c r="B2" s="135" t="s">
        <v>21</v>
      </c>
      <c r="C2" s="135"/>
      <c r="D2" s="135"/>
      <c r="E2" s="135"/>
      <c r="F2" s="1"/>
      <c r="G2" s="1"/>
    </row>
    <row r="3" spans="2:9" ht="14" x14ac:dyDescent="0.3">
      <c r="B3" s="43" t="s">
        <v>22</v>
      </c>
      <c r="D3" s="1"/>
      <c r="E3" s="1"/>
      <c r="F3" s="1"/>
      <c r="G3" s="1"/>
    </row>
    <row r="4" spans="2:9" ht="19.5" x14ac:dyDescent="0.35">
      <c r="B4" s="37"/>
      <c r="C4" s="1"/>
      <c r="D4" s="1"/>
      <c r="E4" s="1"/>
      <c r="F4" s="1"/>
      <c r="G4" s="1"/>
    </row>
    <row r="5" spans="2:9" ht="14" x14ac:dyDescent="0.3">
      <c r="B5" s="30" t="s">
        <v>23</v>
      </c>
      <c r="C5" s="1"/>
      <c r="D5" s="1"/>
      <c r="E5" s="1"/>
      <c r="F5" s="1"/>
      <c r="G5" s="1"/>
    </row>
    <row r="6" spans="2:9" x14ac:dyDescent="0.3">
      <c r="B6" s="1"/>
      <c r="C6" s="1"/>
      <c r="D6" s="1"/>
      <c r="E6" s="1"/>
      <c r="F6" s="1"/>
      <c r="G6" s="1"/>
    </row>
    <row r="7" spans="2:9" x14ac:dyDescent="0.3">
      <c r="B7" s="3" t="s">
        <v>24</v>
      </c>
      <c r="C7" s="1"/>
      <c r="D7" s="1"/>
      <c r="E7" s="1"/>
      <c r="F7" s="1"/>
      <c r="G7" s="1"/>
    </row>
    <row r="8" spans="2:9" x14ac:dyDescent="0.3">
      <c r="B8" s="4" t="s">
        <v>25</v>
      </c>
      <c r="C8" s="44" t="s">
        <v>26</v>
      </c>
      <c r="D8" s="44" t="s">
        <v>27</v>
      </c>
      <c r="E8" s="44" t="s">
        <v>28</v>
      </c>
      <c r="F8" s="44" t="s">
        <v>29</v>
      </c>
      <c r="G8" s="44" t="s">
        <v>30</v>
      </c>
    </row>
    <row r="9" spans="2:9" x14ac:dyDescent="0.3">
      <c r="B9" s="6" t="s">
        <v>31</v>
      </c>
      <c r="C9" s="7">
        <v>4594</v>
      </c>
      <c r="D9" s="7">
        <v>1457315079</v>
      </c>
      <c r="E9" s="7">
        <v>953894224</v>
      </c>
      <c r="F9" s="7">
        <v>189540217</v>
      </c>
      <c r="G9" s="7">
        <v>2600749520</v>
      </c>
    </row>
    <row r="10" spans="2:9" x14ac:dyDescent="0.3">
      <c r="B10" s="6" t="s">
        <v>32</v>
      </c>
      <c r="C10" s="7">
        <v>4725</v>
      </c>
      <c r="D10" s="7">
        <v>1067371014</v>
      </c>
      <c r="E10" s="7">
        <v>1566079023</v>
      </c>
      <c r="F10" s="7">
        <v>156473932</v>
      </c>
      <c r="G10" s="7">
        <v>2789923969</v>
      </c>
    </row>
    <row r="11" spans="2:9" x14ac:dyDescent="0.3">
      <c r="B11" s="6" t="s">
        <v>33</v>
      </c>
      <c r="C11" s="7">
        <v>4864</v>
      </c>
      <c r="D11" s="7">
        <v>943829047</v>
      </c>
      <c r="E11" s="7">
        <v>1951538857</v>
      </c>
      <c r="F11" s="7">
        <v>132559259</v>
      </c>
      <c r="G11" s="7">
        <v>3027927163</v>
      </c>
    </row>
    <row r="12" spans="2:9" x14ac:dyDescent="0.3">
      <c r="B12" s="24" t="s">
        <v>34</v>
      </c>
      <c r="C12" s="7">
        <v>4970</v>
      </c>
      <c r="D12" s="23">
        <v>843861392</v>
      </c>
      <c r="E12" s="23">
        <v>2302566275</v>
      </c>
      <c r="F12" s="23">
        <v>109287426</v>
      </c>
      <c r="G12" s="23">
        <v>3255715093</v>
      </c>
    </row>
    <row r="13" spans="2:9" x14ac:dyDescent="0.3">
      <c r="B13" s="24" t="s">
        <v>35</v>
      </c>
      <c r="C13" s="7">
        <v>5048</v>
      </c>
      <c r="D13" s="7">
        <v>804604429</v>
      </c>
      <c r="E13" s="7">
        <v>3022515996</v>
      </c>
      <c r="F13" s="7">
        <v>126932227</v>
      </c>
      <c r="G13" s="7">
        <v>3954052652</v>
      </c>
    </row>
    <row r="14" spans="2:9" x14ac:dyDescent="0.3">
      <c r="B14" s="24" t="s">
        <v>36</v>
      </c>
      <c r="C14" s="7">
        <v>5131</v>
      </c>
      <c r="D14" s="7">
        <v>755529446</v>
      </c>
      <c r="E14" s="7">
        <v>3526171821</v>
      </c>
      <c r="F14" s="7">
        <v>135879437</v>
      </c>
      <c r="G14" s="7">
        <v>4417580704</v>
      </c>
    </row>
    <row r="15" spans="2:9" x14ac:dyDescent="0.3">
      <c r="B15" s="24" t="s">
        <v>37</v>
      </c>
      <c r="C15" s="23">
        <v>5111</v>
      </c>
      <c r="D15" s="23">
        <v>693995764</v>
      </c>
      <c r="E15" s="23">
        <v>3636231935</v>
      </c>
      <c r="F15" s="23">
        <v>116154148</v>
      </c>
      <c r="G15" s="23">
        <v>4446381847</v>
      </c>
    </row>
    <row r="16" spans="2:9" x14ac:dyDescent="0.3">
      <c r="B16" s="24" t="s">
        <v>38</v>
      </c>
      <c r="C16" s="90">
        <v>5017</v>
      </c>
      <c r="D16" s="92">
        <v>633585225</v>
      </c>
      <c r="E16" s="92">
        <v>3661972429</v>
      </c>
      <c r="F16" s="92">
        <v>102304534</v>
      </c>
      <c r="G16" s="92">
        <v>4397862188</v>
      </c>
      <c r="I16" s="104"/>
    </row>
    <row r="17" spans="2:10" x14ac:dyDescent="0.3">
      <c r="B17" s="24" t="s">
        <v>39</v>
      </c>
      <c r="C17" s="90">
        <v>5077</v>
      </c>
      <c r="D17" s="92">
        <v>701408138</v>
      </c>
      <c r="E17" s="92">
        <v>4555161337</v>
      </c>
      <c r="F17" s="92">
        <v>117453148</v>
      </c>
      <c r="G17" s="92">
        <v>5374022642</v>
      </c>
      <c r="I17" s="104"/>
    </row>
    <row r="18" spans="2:10" x14ac:dyDescent="0.3">
      <c r="B18" s="1"/>
      <c r="C18" s="1"/>
      <c r="D18" s="1"/>
      <c r="E18" s="1"/>
      <c r="F18" s="1"/>
      <c r="G18" s="1"/>
    </row>
    <row r="19" spans="2:10" x14ac:dyDescent="0.3">
      <c r="B19" s="3" t="s">
        <v>40</v>
      </c>
      <c r="C19" s="1"/>
      <c r="D19" s="1"/>
      <c r="E19" s="1"/>
      <c r="F19" s="1"/>
      <c r="G19" s="1"/>
    </row>
    <row r="20" spans="2:10" x14ac:dyDescent="0.3">
      <c r="B20" s="4" t="s">
        <v>25</v>
      </c>
      <c r="C20" s="45" t="s">
        <v>26</v>
      </c>
      <c r="D20" s="45" t="s">
        <v>41</v>
      </c>
      <c r="E20" s="45" t="s">
        <v>28</v>
      </c>
      <c r="F20" s="45" t="s">
        <v>29</v>
      </c>
      <c r="G20" s="45" t="s">
        <v>30</v>
      </c>
    </row>
    <row r="21" spans="2:10" x14ac:dyDescent="0.3">
      <c r="B21" s="6" t="s">
        <v>31</v>
      </c>
      <c r="C21" s="7">
        <v>3742</v>
      </c>
      <c r="D21" s="7">
        <v>352047353</v>
      </c>
      <c r="E21" s="7">
        <v>71059235</v>
      </c>
      <c r="F21" s="7">
        <v>105809596</v>
      </c>
      <c r="G21" s="7">
        <v>528916184</v>
      </c>
    </row>
    <row r="22" spans="2:10" x14ac:dyDescent="0.3">
      <c r="B22" s="6" t="s">
        <v>32</v>
      </c>
      <c r="C22" s="7">
        <v>3780</v>
      </c>
      <c r="D22" s="7">
        <v>442661571</v>
      </c>
      <c r="E22" s="7">
        <v>113345773</v>
      </c>
      <c r="F22" s="7">
        <v>7160941</v>
      </c>
      <c r="G22" s="7">
        <v>563168285</v>
      </c>
    </row>
    <row r="23" spans="2:10" x14ac:dyDescent="0.3">
      <c r="B23" s="6" t="s">
        <v>33</v>
      </c>
      <c r="C23" s="7">
        <v>3762</v>
      </c>
      <c r="D23" s="7">
        <v>517989960</v>
      </c>
      <c r="E23" s="7">
        <v>125631929</v>
      </c>
      <c r="F23" s="7">
        <v>6124734</v>
      </c>
      <c r="G23" s="7">
        <v>649746625</v>
      </c>
    </row>
    <row r="24" spans="2:10" x14ac:dyDescent="0.3">
      <c r="B24" s="24" t="s">
        <v>34</v>
      </c>
      <c r="C24" s="7">
        <v>3773</v>
      </c>
      <c r="D24" s="7">
        <v>637932267</v>
      </c>
      <c r="E24" s="7">
        <v>163505589</v>
      </c>
      <c r="F24" s="7">
        <v>5189336</v>
      </c>
      <c r="G24" s="7">
        <v>806627192</v>
      </c>
    </row>
    <row r="25" spans="2:10" x14ac:dyDescent="0.3">
      <c r="B25" s="24" t="s">
        <v>35</v>
      </c>
      <c r="C25" s="7">
        <v>3917</v>
      </c>
      <c r="D25" s="7">
        <v>786656357</v>
      </c>
      <c r="E25" s="7">
        <v>221674893</v>
      </c>
      <c r="F25" s="7">
        <v>6684853</v>
      </c>
      <c r="G25" s="7">
        <v>1015016107</v>
      </c>
    </row>
    <row r="26" spans="2:10" x14ac:dyDescent="0.3">
      <c r="B26" s="24" t="s">
        <v>36</v>
      </c>
      <c r="C26" s="7">
        <v>4018</v>
      </c>
      <c r="D26" s="7">
        <v>926263945</v>
      </c>
      <c r="E26" s="7">
        <v>241268278</v>
      </c>
      <c r="F26" s="7">
        <v>7848680</v>
      </c>
      <c r="G26" s="7">
        <v>1175380903</v>
      </c>
    </row>
    <row r="27" spans="2:10" x14ac:dyDescent="0.3">
      <c r="B27" s="24" t="s">
        <v>37</v>
      </c>
      <c r="C27" s="23">
        <v>4141</v>
      </c>
      <c r="D27" s="23">
        <v>984829093</v>
      </c>
      <c r="E27" s="23">
        <v>282136351</v>
      </c>
      <c r="F27" s="23">
        <v>8180509</v>
      </c>
      <c r="G27" s="23">
        <v>1275145953</v>
      </c>
      <c r="J27" s="34"/>
    </row>
    <row r="28" spans="2:10" x14ac:dyDescent="0.3">
      <c r="B28" s="24" t="s">
        <v>38</v>
      </c>
      <c r="C28" s="90">
        <v>4205</v>
      </c>
      <c r="D28" s="92">
        <v>955754333</v>
      </c>
      <c r="E28" s="92">
        <v>259400044</v>
      </c>
      <c r="F28" s="92">
        <v>6405104</v>
      </c>
      <c r="G28" s="92">
        <v>1221559481</v>
      </c>
      <c r="I28" s="104"/>
    </row>
    <row r="29" spans="2:10" x14ac:dyDescent="0.3">
      <c r="B29" s="24" t="s">
        <v>39</v>
      </c>
      <c r="C29" s="90">
        <v>4232</v>
      </c>
      <c r="D29" s="92">
        <v>1123291746</v>
      </c>
      <c r="E29" s="92">
        <v>278778971</v>
      </c>
      <c r="F29" s="92">
        <v>8889381</v>
      </c>
      <c r="G29" s="92">
        <v>1410960115</v>
      </c>
      <c r="I29" s="104"/>
    </row>
    <row r="30" spans="2:10" x14ac:dyDescent="0.3">
      <c r="B30" s="1"/>
      <c r="C30" s="1"/>
      <c r="E30" s="1"/>
      <c r="G30" s="1"/>
    </row>
    <row r="31" spans="2:10" x14ac:dyDescent="0.3">
      <c r="B31" s="3" t="s">
        <v>42</v>
      </c>
      <c r="C31" s="1"/>
      <c r="D31" s="1"/>
      <c r="E31" s="1"/>
      <c r="F31" s="1"/>
      <c r="G31" s="1"/>
    </row>
    <row r="32" spans="2:10" x14ac:dyDescent="0.3">
      <c r="B32" s="4" t="s">
        <v>25</v>
      </c>
      <c r="C32" s="45" t="s">
        <v>26</v>
      </c>
      <c r="D32" s="45" t="s">
        <v>41</v>
      </c>
      <c r="E32" s="45" t="s">
        <v>28</v>
      </c>
      <c r="F32" s="45" t="s">
        <v>29</v>
      </c>
      <c r="G32" s="45" t="s">
        <v>30</v>
      </c>
    </row>
    <row r="33" spans="2:9" x14ac:dyDescent="0.3">
      <c r="B33" s="6" t="s">
        <v>31</v>
      </c>
      <c r="C33" s="7">
        <v>10483</v>
      </c>
      <c r="D33" s="7">
        <v>12145620469</v>
      </c>
      <c r="E33" s="7">
        <v>1577682220</v>
      </c>
      <c r="F33" s="7">
        <v>690409217</v>
      </c>
      <c r="G33" s="7">
        <v>14413711906</v>
      </c>
    </row>
    <row r="34" spans="2:9" x14ac:dyDescent="0.3">
      <c r="B34" s="6" t="s">
        <v>32</v>
      </c>
      <c r="C34" s="7">
        <v>10445</v>
      </c>
      <c r="D34" s="7">
        <v>12374067199</v>
      </c>
      <c r="E34" s="7">
        <v>1727668429</v>
      </c>
      <c r="F34" s="7">
        <v>765667926</v>
      </c>
      <c r="G34" s="7">
        <v>14867403554</v>
      </c>
    </row>
    <row r="35" spans="2:9" x14ac:dyDescent="0.3">
      <c r="B35" s="6" t="s">
        <v>33</v>
      </c>
      <c r="C35" s="7">
        <v>10406</v>
      </c>
      <c r="D35" s="7">
        <v>12485086513</v>
      </c>
      <c r="E35" s="7">
        <v>1827101795</v>
      </c>
      <c r="F35" s="7">
        <v>798930363</v>
      </c>
      <c r="G35" s="7">
        <v>15111118671</v>
      </c>
    </row>
    <row r="36" spans="2:9" x14ac:dyDescent="0.3">
      <c r="B36" s="24" t="s">
        <v>34</v>
      </c>
      <c r="C36" s="7">
        <v>10235</v>
      </c>
      <c r="D36" s="7">
        <v>13158182208</v>
      </c>
      <c r="E36" s="7">
        <v>1856487187</v>
      </c>
      <c r="F36" s="7">
        <v>841401594</v>
      </c>
      <c r="G36" s="7">
        <v>15856070989</v>
      </c>
    </row>
    <row r="37" spans="2:9" x14ac:dyDescent="0.3">
      <c r="B37" s="24" t="s">
        <v>35</v>
      </c>
      <c r="C37" s="7">
        <v>10297</v>
      </c>
      <c r="D37" s="7">
        <v>14312973928</v>
      </c>
      <c r="E37" s="7">
        <v>1888874695</v>
      </c>
      <c r="F37" s="7">
        <v>906424314</v>
      </c>
      <c r="G37" s="7">
        <v>17108272937</v>
      </c>
    </row>
    <row r="38" spans="2:9" x14ac:dyDescent="0.3">
      <c r="B38" s="24" t="s">
        <v>36</v>
      </c>
      <c r="C38" s="7">
        <v>10383</v>
      </c>
      <c r="D38" s="7">
        <v>15284404291</v>
      </c>
      <c r="E38" s="7">
        <v>1952883194</v>
      </c>
      <c r="F38" s="7">
        <v>975732081</v>
      </c>
      <c r="G38" s="7">
        <v>18213019566</v>
      </c>
    </row>
    <row r="39" spans="2:9" x14ac:dyDescent="0.3">
      <c r="B39" s="24" t="s">
        <v>37</v>
      </c>
      <c r="C39" s="23">
        <v>10410</v>
      </c>
      <c r="D39" s="23">
        <v>15295930989</v>
      </c>
      <c r="E39" s="23">
        <v>2106881836</v>
      </c>
      <c r="F39" s="23">
        <v>1001893529</v>
      </c>
      <c r="G39" s="23">
        <v>18404706354</v>
      </c>
    </row>
    <row r="40" spans="2:9" x14ac:dyDescent="0.3">
      <c r="B40" s="24" t="s">
        <v>38</v>
      </c>
      <c r="C40" s="90">
        <v>10306</v>
      </c>
      <c r="D40" s="92">
        <v>15627076906</v>
      </c>
      <c r="E40" s="92">
        <v>2119253389</v>
      </c>
      <c r="F40" s="92">
        <v>876675382</v>
      </c>
      <c r="G40" s="92">
        <v>18623005677</v>
      </c>
      <c r="I40" s="104"/>
    </row>
    <row r="41" spans="2:9" x14ac:dyDescent="0.3">
      <c r="B41" s="24" t="s">
        <v>39</v>
      </c>
      <c r="C41" s="90">
        <v>10227</v>
      </c>
      <c r="D41" s="92">
        <v>16260313552</v>
      </c>
      <c r="E41" s="92">
        <v>2099540374</v>
      </c>
      <c r="F41" s="92">
        <v>987029387</v>
      </c>
      <c r="G41" s="92">
        <v>19346883322</v>
      </c>
      <c r="I41" s="104"/>
    </row>
    <row r="42" spans="2:9" x14ac:dyDescent="0.3">
      <c r="B42" s="136"/>
      <c r="C42" s="136"/>
      <c r="D42" s="136"/>
      <c r="E42" s="136"/>
      <c r="F42" s="136"/>
      <c r="G42" s="136"/>
    </row>
    <row r="43" spans="2:9" ht="80.25" customHeight="1" x14ac:dyDescent="0.3">
      <c r="B43" s="136" t="s">
        <v>43</v>
      </c>
      <c r="C43" s="136"/>
      <c r="D43" s="136"/>
      <c r="E43" s="136"/>
      <c r="F43" s="136"/>
      <c r="G43" s="136"/>
    </row>
  </sheetData>
  <mergeCells count="3">
    <mergeCell ref="B2:E2"/>
    <mergeCell ref="B42:G42"/>
    <mergeCell ref="B43:G43"/>
  </mergeCells>
  <phoneticPr fontId="32" type="noConversion"/>
  <pageMargins left="0.7" right="0.7" top="0.75" bottom="0.75" header="0.3" footer="0.3"/>
  <pageSetup paperSize="9" scale="73" orientation="landscape" r:id="rId1"/>
  <ignoredErrors>
    <ignoredError sqref="B9:B16 B21:B27 B33:B3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113"/>
  <sheetViews>
    <sheetView zoomScaleNormal="100" workbookViewId="0"/>
  </sheetViews>
  <sheetFormatPr defaultColWidth="9" defaultRowHeight="13.5" x14ac:dyDescent="0.3"/>
  <cols>
    <col min="1" max="1" width="2.3828125" style="1" customWidth="1"/>
    <col min="2" max="2" width="30.4609375" style="1" customWidth="1"/>
    <col min="3" max="3" width="16" style="1" customWidth="1"/>
    <col min="4" max="4" width="18.765625" style="1" customWidth="1"/>
    <col min="5" max="5" width="18.84375" style="1" customWidth="1"/>
    <col min="6" max="6" width="17.15234375" style="1" customWidth="1"/>
    <col min="7" max="7" width="17.765625" style="1" customWidth="1"/>
    <col min="8" max="8" width="15.84375" style="1" customWidth="1"/>
    <col min="9" max="9" width="17.15234375" style="1" customWidth="1"/>
    <col min="10" max="10" width="13" style="1" customWidth="1"/>
    <col min="11" max="11" width="13.765625" style="1" bestFit="1" customWidth="1"/>
    <col min="12" max="12" width="13" style="1" customWidth="1"/>
    <col min="13" max="13" width="13.84375" style="1" customWidth="1"/>
    <col min="14" max="14" width="13.84375" style="1" bestFit="1" customWidth="1"/>
    <col min="15" max="15" width="9.23046875" style="1" bestFit="1" customWidth="1"/>
    <col min="16" max="16" width="13.15234375" style="1" customWidth="1"/>
    <col min="17" max="17" width="12.765625" style="1" customWidth="1"/>
    <col min="18" max="16384" width="9" style="1"/>
  </cols>
  <sheetData>
    <row r="2" spans="2:14" x14ac:dyDescent="0.3">
      <c r="B2" s="135" t="s">
        <v>21</v>
      </c>
      <c r="C2" s="135"/>
      <c r="D2" s="135"/>
      <c r="E2" s="135"/>
    </row>
    <row r="3" spans="2:14" ht="14" x14ac:dyDescent="0.3">
      <c r="B3" s="88" t="s">
        <v>22</v>
      </c>
    </row>
    <row r="5" spans="2:14" ht="14" x14ac:dyDescent="0.3">
      <c r="B5" s="30" t="s">
        <v>44</v>
      </c>
    </row>
    <row r="6" spans="2:14" x14ac:dyDescent="0.3">
      <c r="B6" s="3"/>
    </row>
    <row r="7" spans="2:14" x14ac:dyDescent="0.3">
      <c r="B7" s="3" t="s">
        <v>45</v>
      </c>
    </row>
    <row r="8" spans="2:14" s="5" customFormat="1" ht="14.25" customHeight="1" x14ac:dyDescent="0.3">
      <c r="B8" s="4" t="s">
        <v>46</v>
      </c>
      <c r="C8" s="49" t="s">
        <v>26</v>
      </c>
      <c r="D8" s="46" t="s">
        <v>47</v>
      </c>
      <c r="E8" s="46" t="s">
        <v>48</v>
      </c>
      <c r="F8" s="46" t="s">
        <v>49</v>
      </c>
      <c r="G8" s="46" t="s">
        <v>50</v>
      </c>
    </row>
    <row r="9" spans="2:14" ht="12.75" customHeight="1" x14ac:dyDescent="0.3">
      <c r="B9" s="31" t="s">
        <v>51</v>
      </c>
      <c r="C9" s="90">
        <v>4934</v>
      </c>
      <c r="D9" s="121">
        <v>656286793</v>
      </c>
      <c r="E9" s="121">
        <v>5076643732</v>
      </c>
      <c r="F9" s="121">
        <v>323205710</v>
      </c>
      <c r="G9" s="121">
        <f>SUM(D9:F9)</f>
        <v>6056136235</v>
      </c>
      <c r="I9" s="126"/>
    </row>
    <row r="10" spans="2:14" ht="12.75" customHeight="1" x14ac:dyDescent="0.3">
      <c r="B10" s="31" t="s">
        <v>52</v>
      </c>
      <c r="C10" s="94">
        <v>4197</v>
      </c>
      <c r="D10" s="121">
        <v>18050360732</v>
      </c>
      <c r="E10" s="121">
        <v>64012962</v>
      </c>
      <c r="F10" s="121">
        <v>107639591</v>
      </c>
      <c r="G10" s="121">
        <f>SUM(D10:F10)</f>
        <v>18222013285</v>
      </c>
      <c r="J10" s="9"/>
      <c r="K10" s="9"/>
      <c r="L10" s="9"/>
      <c r="M10" s="9"/>
      <c r="N10" s="9"/>
    </row>
    <row r="11" spans="2:14" ht="12.75" customHeight="1" x14ac:dyDescent="0.3">
      <c r="B11" s="31" t="s">
        <v>53</v>
      </c>
      <c r="C11" s="94">
        <v>1872</v>
      </c>
      <c r="D11" s="121">
        <v>397321073</v>
      </c>
      <c r="E11" s="121">
        <v>22719934</v>
      </c>
      <c r="F11" s="121">
        <v>970078877</v>
      </c>
      <c r="G11" s="121">
        <f>SUM(D11:F11)</f>
        <v>1390119884</v>
      </c>
      <c r="J11" s="9"/>
      <c r="K11" s="9"/>
      <c r="L11" s="9"/>
      <c r="M11" s="9"/>
      <c r="N11" s="9"/>
    </row>
    <row r="12" spans="2:14" x14ac:dyDescent="0.3">
      <c r="B12" s="4" t="s">
        <v>54</v>
      </c>
      <c r="C12" s="93">
        <v>201</v>
      </c>
      <c r="D12" s="121">
        <v>242914724</v>
      </c>
      <c r="E12" s="121">
        <v>210646014</v>
      </c>
      <c r="F12" s="121">
        <v>10035937</v>
      </c>
      <c r="G12" s="121">
        <f>SUM(D12:F12)</f>
        <v>463596675</v>
      </c>
      <c r="J12" s="9"/>
      <c r="K12" s="9"/>
      <c r="L12" s="9"/>
      <c r="M12" s="9"/>
      <c r="N12" s="9"/>
    </row>
    <row r="13" spans="2:14" x14ac:dyDescent="0.3">
      <c r="B13" s="4" t="s">
        <v>55</v>
      </c>
      <c r="C13" s="94">
        <f>SUM(C9:C12)</f>
        <v>11204</v>
      </c>
      <c r="D13" s="121">
        <f>SUM(D9:D12)</f>
        <v>19346883322</v>
      </c>
      <c r="E13" s="121">
        <f>SUM(E9:E12)</f>
        <v>5374022642</v>
      </c>
      <c r="F13" s="121">
        <f>SUM(F9:F12)</f>
        <v>1410960115</v>
      </c>
      <c r="G13" s="121">
        <f>SUM(G9:G12)</f>
        <v>26131866079</v>
      </c>
      <c r="K13" s="9"/>
      <c r="L13" s="9"/>
      <c r="M13" s="9"/>
      <c r="N13" s="9"/>
    </row>
    <row r="14" spans="2:14" x14ac:dyDescent="0.3">
      <c r="B14" s="5"/>
      <c r="C14" s="28"/>
      <c r="D14" s="28"/>
      <c r="E14" s="28"/>
      <c r="F14" s="28"/>
      <c r="G14" s="28"/>
      <c r="J14" s="9"/>
      <c r="K14" s="9"/>
      <c r="L14" s="9"/>
      <c r="M14" s="9"/>
      <c r="N14" s="9"/>
    </row>
    <row r="15" spans="2:14" ht="23.25" customHeight="1" x14ac:dyDescent="0.3">
      <c r="B15" s="136" t="s">
        <v>56</v>
      </c>
      <c r="C15" s="136"/>
      <c r="D15" s="136"/>
      <c r="E15" s="136"/>
      <c r="F15" s="136"/>
      <c r="G15" s="136"/>
    </row>
    <row r="16" spans="2:14" ht="11.25" customHeight="1" x14ac:dyDescent="0.3">
      <c r="B16" s="42"/>
      <c r="C16" s="42"/>
      <c r="D16" s="42"/>
      <c r="E16" s="42"/>
      <c r="F16" s="42"/>
      <c r="G16" s="42"/>
    </row>
    <row r="17" spans="2:12" ht="10.5" customHeight="1" x14ac:dyDescent="0.3"/>
    <row r="18" spans="2:12" x14ac:dyDescent="0.3">
      <c r="B18" s="3" t="s">
        <v>57</v>
      </c>
    </row>
    <row r="19" spans="2:12" x14ac:dyDescent="0.3">
      <c r="B19" s="6" t="s">
        <v>58</v>
      </c>
      <c r="C19" s="46" t="s">
        <v>59</v>
      </c>
      <c r="D19" s="46" t="s">
        <v>28</v>
      </c>
      <c r="E19" s="46" t="s">
        <v>29</v>
      </c>
      <c r="F19" s="83"/>
    </row>
    <row r="20" spans="2:12" x14ac:dyDescent="0.3">
      <c r="B20" s="29" t="s">
        <v>60</v>
      </c>
      <c r="C20" s="121">
        <v>680162961</v>
      </c>
      <c r="D20" s="121">
        <v>4332887010</v>
      </c>
      <c r="E20" s="121">
        <v>63593744</v>
      </c>
    </row>
    <row r="21" spans="2:12" x14ac:dyDescent="0.3">
      <c r="B21" s="29" t="s">
        <v>61</v>
      </c>
      <c r="C21" s="121">
        <v>613957394</v>
      </c>
      <c r="D21" s="121">
        <v>37416463</v>
      </c>
      <c r="E21" s="121">
        <v>4912924</v>
      </c>
      <c r="I21" s="9"/>
      <c r="J21" s="9"/>
      <c r="K21" s="9"/>
      <c r="L21" s="9"/>
    </row>
    <row r="22" spans="2:12" x14ac:dyDescent="0.3">
      <c r="B22" s="29" t="s">
        <v>62</v>
      </c>
      <c r="C22" s="121">
        <v>277706532</v>
      </c>
      <c r="D22" s="121">
        <v>44879296</v>
      </c>
      <c r="E22" s="121">
        <v>619879</v>
      </c>
      <c r="I22" s="9"/>
      <c r="J22" s="9"/>
      <c r="K22" s="9"/>
      <c r="L22" s="9"/>
    </row>
    <row r="23" spans="2:12" x14ac:dyDescent="0.3">
      <c r="B23" s="29" t="s">
        <v>55</v>
      </c>
      <c r="C23" s="121">
        <f>SUM(C20:C22)</f>
        <v>1571826887</v>
      </c>
      <c r="D23" s="121">
        <f>SUM(D20:D22)</f>
        <v>4415182769</v>
      </c>
      <c r="E23" s="121">
        <f>SUM(E20:E22)</f>
        <v>69126547</v>
      </c>
      <c r="I23" s="9"/>
      <c r="J23" s="9"/>
      <c r="K23" s="9"/>
      <c r="L23" s="9"/>
    </row>
    <row r="24" spans="2:12" x14ac:dyDescent="0.3">
      <c r="I24" s="9"/>
      <c r="J24" s="9"/>
      <c r="K24" s="9"/>
      <c r="L24" s="9"/>
    </row>
    <row r="26" spans="2:12" x14ac:dyDescent="0.3">
      <c r="B26" s="3" t="s">
        <v>63</v>
      </c>
    </row>
    <row r="27" spans="2:12" ht="40.5" x14ac:dyDescent="0.3">
      <c r="B27" s="4" t="s">
        <v>64</v>
      </c>
      <c r="C27" s="49" t="s">
        <v>26</v>
      </c>
      <c r="D27" s="47" t="s">
        <v>65</v>
      </c>
    </row>
    <row r="28" spans="2:12" x14ac:dyDescent="0.3">
      <c r="B28" s="7" t="s">
        <v>66</v>
      </c>
      <c r="C28" s="90">
        <v>2423</v>
      </c>
      <c r="D28" s="92">
        <v>2423</v>
      </c>
    </row>
    <row r="29" spans="2:12" x14ac:dyDescent="0.3">
      <c r="B29" s="7" t="s">
        <v>67</v>
      </c>
      <c r="C29" s="94">
        <v>2116</v>
      </c>
      <c r="D29" s="96">
        <v>5937</v>
      </c>
    </row>
    <row r="30" spans="2:12" x14ac:dyDescent="0.3">
      <c r="B30" s="7" t="s">
        <v>68</v>
      </c>
      <c r="C30" s="93">
        <v>532</v>
      </c>
      <c r="D30" s="96">
        <v>5992</v>
      </c>
    </row>
    <row r="31" spans="2:12" x14ac:dyDescent="0.3">
      <c r="B31" s="7" t="s">
        <v>69</v>
      </c>
      <c r="C31" s="93">
        <v>47</v>
      </c>
      <c r="D31" s="96">
        <v>13487</v>
      </c>
      <c r="E31" s="105"/>
    </row>
    <row r="32" spans="2:12" x14ac:dyDescent="0.3">
      <c r="B32" s="7" t="s">
        <v>55</v>
      </c>
      <c r="C32" s="94">
        <f>SUM(C28:C31)</f>
        <v>5118</v>
      </c>
      <c r="D32" s="94">
        <f>SUM(D28:D31)</f>
        <v>27839</v>
      </c>
    </row>
    <row r="33" spans="2:14" x14ac:dyDescent="0.3">
      <c r="B33" s="9"/>
      <c r="C33" s="28"/>
      <c r="D33" s="28"/>
    </row>
    <row r="35" spans="2:14" x14ac:dyDescent="0.3">
      <c r="B35" s="3" t="s">
        <v>70</v>
      </c>
    </row>
    <row r="36" spans="2:14" ht="51.75" customHeight="1" x14ac:dyDescent="0.3">
      <c r="B36" s="4" t="s">
        <v>64</v>
      </c>
      <c r="C36" s="49" t="s">
        <v>26</v>
      </c>
      <c r="D36" s="47" t="s">
        <v>65</v>
      </c>
      <c r="E36" s="47" t="s">
        <v>71</v>
      </c>
      <c r="F36" s="47" t="s">
        <v>72</v>
      </c>
      <c r="G36" s="47" t="s">
        <v>73</v>
      </c>
      <c r="H36" s="47" t="s">
        <v>74</v>
      </c>
      <c r="I36" s="47" t="s">
        <v>75</v>
      </c>
      <c r="J36" s="49" t="s">
        <v>76</v>
      </c>
    </row>
    <row r="37" spans="2:14" x14ac:dyDescent="0.3">
      <c r="B37" s="7" t="s">
        <v>66</v>
      </c>
      <c r="C37" s="90">
        <v>2378</v>
      </c>
      <c r="D37" s="92">
        <v>2378</v>
      </c>
      <c r="E37" s="112">
        <v>170728</v>
      </c>
      <c r="F37" s="112">
        <v>170728</v>
      </c>
      <c r="G37" s="112">
        <v>220368</v>
      </c>
      <c r="H37" s="112">
        <v>95461</v>
      </c>
      <c r="I37" s="112">
        <v>32685</v>
      </c>
      <c r="J37" s="92">
        <v>2281</v>
      </c>
      <c r="L37" s="9"/>
      <c r="M37" s="9"/>
    </row>
    <row r="38" spans="2:14" x14ac:dyDescent="0.3">
      <c r="B38" s="7" t="s">
        <v>67</v>
      </c>
      <c r="C38" s="90">
        <v>2018</v>
      </c>
      <c r="D38" s="92">
        <v>5614</v>
      </c>
      <c r="E38" s="112">
        <v>566316</v>
      </c>
      <c r="F38" s="112">
        <v>203567</v>
      </c>
      <c r="G38" s="112">
        <v>681114</v>
      </c>
      <c r="H38" s="112">
        <v>225951</v>
      </c>
      <c r="I38" s="112">
        <v>67199</v>
      </c>
      <c r="J38" s="96">
        <v>1921</v>
      </c>
      <c r="L38" s="9"/>
      <c r="M38" s="9"/>
    </row>
    <row r="39" spans="2:14" x14ac:dyDescent="0.3">
      <c r="B39" s="7" t="s">
        <v>68</v>
      </c>
      <c r="C39" s="90">
        <v>461</v>
      </c>
      <c r="D39" s="92">
        <v>5066</v>
      </c>
      <c r="E39" s="112">
        <v>2354945</v>
      </c>
      <c r="F39" s="112">
        <v>214297</v>
      </c>
      <c r="G39" s="112">
        <v>3891681</v>
      </c>
      <c r="H39" s="112">
        <v>682614</v>
      </c>
      <c r="I39" s="112">
        <v>229887</v>
      </c>
      <c r="J39" s="95">
        <v>423</v>
      </c>
      <c r="L39" s="9"/>
      <c r="M39" s="9"/>
    </row>
    <row r="40" spans="2:14" x14ac:dyDescent="0.3">
      <c r="B40" s="7" t="s">
        <v>69</v>
      </c>
      <c r="C40" s="90">
        <v>41</v>
      </c>
      <c r="D40" s="92">
        <v>12598</v>
      </c>
      <c r="E40" s="112">
        <v>58562356</v>
      </c>
      <c r="F40" s="112">
        <v>190590</v>
      </c>
      <c r="G40" s="112">
        <v>74220384</v>
      </c>
      <c r="H40" s="112">
        <v>-304140</v>
      </c>
      <c r="I40" s="112">
        <v>-862776</v>
      </c>
      <c r="J40" s="95">
        <v>32</v>
      </c>
      <c r="L40" s="9"/>
      <c r="M40" s="9"/>
    </row>
    <row r="41" spans="2:14" x14ac:dyDescent="0.3">
      <c r="B41" s="84"/>
      <c r="C41" s="8"/>
      <c r="D41" s="130">
        <f>D40/SUM(D37:D40)</f>
        <v>0.49103523542251326</v>
      </c>
      <c r="E41" s="9"/>
      <c r="F41" s="9"/>
      <c r="G41" s="9"/>
    </row>
    <row r="42" spans="2:14" ht="57.75" customHeight="1" x14ac:dyDescent="0.3">
      <c r="B42" s="137" t="s">
        <v>77</v>
      </c>
      <c r="C42" s="137"/>
      <c r="D42" s="137"/>
      <c r="E42" s="137"/>
      <c r="F42" s="137"/>
      <c r="G42" s="137"/>
    </row>
    <row r="43" spans="2:14" ht="9.75" customHeight="1" x14ac:dyDescent="0.3">
      <c r="B43" s="118"/>
      <c r="C43" s="118"/>
      <c r="D43" s="118"/>
      <c r="E43" s="118"/>
      <c r="F43" s="118"/>
      <c r="G43" s="118"/>
      <c r="I43" s="59"/>
    </row>
    <row r="44" spans="2:14" ht="21" customHeight="1" x14ac:dyDescent="0.3">
      <c r="B44" s="3" t="s">
        <v>78</v>
      </c>
      <c r="H44" s="9"/>
      <c r="I44" s="59"/>
      <c r="J44" s="9"/>
      <c r="K44" s="9"/>
      <c r="L44" s="9"/>
      <c r="M44" s="9"/>
      <c r="N44" s="9"/>
    </row>
    <row r="45" spans="2:14" ht="25.5" customHeight="1" x14ac:dyDescent="0.3">
      <c r="B45" s="55" t="s">
        <v>79</v>
      </c>
      <c r="C45" s="54" t="s">
        <v>26</v>
      </c>
      <c r="D45" s="47" t="s">
        <v>80</v>
      </c>
      <c r="H45" s="9"/>
      <c r="I45" s="59"/>
      <c r="J45" s="9"/>
      <c r="K45" s="9"/>
      <c r="L45" s="9"/>
      <c r="M45" s="9"/>
      <c r="N45" s="9"/>
    </row>
    <row r="46" spans="2:14" ht="12.75" customHeight="1" x14ac:dyDescent="0.3">
      <c r="B46" s="26" t="s">
        <v>81</v>
      </c>
      <c r="C46" s="90">
        <v>5118</v>
      </c>
      <c r="D46" s="92">
        <v>27839</v>
      </c>
      <c r="E46" s="105"/>
      <c r="I46" s="59"/>
      <c r="J46" s="9"/>
      <c r="K46" s="9"/>
      <c r="L46" s="9"/>
      <c r="M46" s="9"/>
      <c r="N46" s="9"/>
    </row>
    <row r="47" spans="2:14" ht="12.75" customHeight="1" x14ac:dyDescent="0.3">
      <c r="B47" s="26" t="s">
        <v>82</v>
      </c>
      <c r="C47" s="93">
        <v>244</v>
      </c>
      <c r="D47" s="96">
        <v>6059</v>
      </c>
      <c r="I47" s="59"/>
      <c r="J47" s="9"/>
      <c r="K47" s="9"/>
      <c r="L47" s="9"/>
      <c r="M47" s="9"/>
      <c r="N47" s="9"/>
    </row>
    <row r="48" spans="2:14" ht="12.75" customHeight="1" x14ac:dyDescent="0.3">
      <c r="B48" s="26" t="s">
        <v>83</v>
      </c>
      <c r="C48" s="93">
        <v>18</v>
      </c>
      <c r="D48" s="96">
        <v>1844</v>
      </c>
      <c r="H48" s="9"/>
      <c r="I48" s="59"/>
      <c r="J48" s="9"/>
      <c r="K48" s="9"/>
      <c r="L48" s="9"/>
      <c r="M48" s="9"/>
      <c r="N48" s="9"/>
    </row>
    <row r="49" spans="2:12" ht="12.75" customHeight="1" x14ac:dyDescent="0.3">
      <c r="B49" s="26" t="s">
        <v>84</v>
      </c>
      <c r="C49" s="93">
        <v>116</v>
      </c>
      <c r="D49" s="95">
        <v>352</v>
      </c>
      <c r="I49" s="59"/>
    </row>
    <row r="50" spans="2:12" ht="12.75" customHeight="1" x14ac:dyDescent="0.3">
      <c r="B50" s="26" t="s">
        <v>85</v>
      </c>
      <c r="C50" s="93">
        <v>49</v>
      </c>
      <c r="D50" s="95">
        <v>206</v>
      </c>
      <c r="I50" s="59"/>
    </row>
    <row r="51" spans="2:12" ht="12.75" customHeight="1" x14ac:dyDescent="0.3">
      <c r="B51" s="26" t="s">
        <v>86</v>
      </c>
      <c r="C51" s="93">
        <v>67</v>
      </c>
      <c r="D51" s="95">
        <v>165</v>
      </c>
      <c r="I51" s="59"/>
    </row>
    <row r="52" spans="2:12" ht="12.75" customHeight="1" x14ac:dyDescent="0.3">
      <c r="B52" s="6" t="s">
        <v>54</v>
      </c>
      <c r="C52" s="93">
        <v>45</v>
      </c>
      <c r="D52" s="95">
        <v>209</v>
      </c>
      <c r="I52" s="59"/>
    </row>
    <row r="53" spans="2:12" ht="12.75" customHeight="1" x14ac:dyDescent="0.3">
      <c r="B53" s="6" t="s">
        <v>55</v>
      </c>
      <c r="C53" s="94">
        <f>SUM(C46:C52)</f>
        <v>5657</v>
      </c>
      <c r="D53" s="94">
        <f>SUM(D46:D52)</f>
        <v>36674</v>
      </c>
      <c r="I53" s="59"/>
    </row>
    <row r="54" spans="2:12" ht="9.75" customHeight="1" x14ac:dyDescent="0.3">
      <c r="I54" s="59"/>
    </row>
    <row r="55" spans="2:12" ht="44.25" customHeight="1" x14ac:dyDescent="0.3">
      <c r="B55" s="137" t="s">
        <v>87</v>
      </c>
      <c r="C55" s="137"/>
      <c r="D55" s="137"/>
      <c r="E55" s="137"/>
      <c r="F55" s="137"/>
      <c r="G55" s="137"/>
      <c r="I55" s="59"/>
    </row>
    <row r="56" spans="2:12" ht="9.75" customHeight="1" x14ac:dyDescent="0.3">
      <c r="B56" s="118"/>
      <c r="C56" s="118"/>
      <c r="D56" s="118"/>
      <c r="E56" s="118"/>
      <c r="F56" s="118"/>
      <c r="G56" s="118"/>
      <c r="I56" s="59"/>
    </row>
    <row r="57" spans="2:12" ht="9.75" customHeight="1" x14ac:dyDescent="0.3">
      <c r="B57" s="118"/>
      <c r="C57" s="118"/>
      <c r="D57" s="118"/>
      <c r="E57" s="118"/>
      <c r="F57" s="118"/>
      <c r="G57" s="118"/>
      <c r="I57" s="59"/>
    </row>
    <row r="58" spans="2:12" ht="10.5" customHeight="1" x14ac:dyDescent="0.3">
      <c r="B58" s="138"/>
      <c r="C58" s="138"/>
      <c r="D58" s="138"/>
      <c r="E58" s="138"/>
      <c r="F58" s="138"/>
      <c r="G58" s="138"/>
    </row>
    <row r="59" spans="2:12" ht="12.75" customHeight="1" x14ac:dyDescent="0.3">
      <c r="B59" s="3" t="s">
        <v>88</v>
      </c>
      <c r="C59" s="119"/>
      <c r="D59" s="119"/>
      <c r="E59" s="119"/>
      <c r="F59" s="119"/>
      <c r="G59" s="119"/>
    </row>
    <row r="60" spans="2:12" ht="12.75" customHeight="1" x14ac:dyDescent="0.3">
      <c r="B60" s="26" t="s">
        <v>58</v>
      </c>
      <c r="C60" s="46" t="s">
        <v>59</v>
      </c>
      <c r="D60" s="46" t="s">
        <v>28</v>
      </c>
      <c r="E60" s="46" t="s">
        <v>29</v>
      </c>
      <c r="F60" s="119"/>
      <c r="G60" s="119"/>
    </row>
    <row r="61" spans="2:12" ht="12.75" customHeight="1" x14ac:dyDescent="0.3">
      <c r="B61" s="26" t="s">
        <v>62</v>
      </c>
      <c r="C61" s="121">
        <v>749930941</v>
      </c>
      <c r="D61" s="121">
        <v>215695751</v>
      </c>
      <c r="E61" s="92">
        <v>4452168</v>
      </c>
      <c r="F61" s="119"/>
      <c r="G61" s="119"/>
      <c r="I61" s="9"/>
      <c r="J61" s="9"/>
      <c r="K61" s="9"/>
      <c r="L61" s="9"/>
    </row>
    <row r="62" spans="2:12" ht="12.75" customHeight="1" x14ac:dyDescent="0.3">
      <c r="B62" s="27" t="s">
        <v>61</v>
      </c>
      <c r="C62" s="121">
        <v>393021777</v>
      </c>
      <c r="D62" s="121">
        <v>1568570</v>
      </c>
      <c r="E62" s="96">
        <v>2730731</v>
      </c>
      <c r="F62" s="119"/>
      <c r="G62" s="119"/>
      <c r="I62" s="9"/>
      <c r="J62" s="9"/>
      <c r="K62" s="9"/>
      <c r="L62" s="9"/>
    </row>
    <row r="63" spans="2:12" ht="12.75" customHeight="1" x14ac:dyDescent="0.3">
      <c r="B63" s="27" t="s">
        <v>60</v>
      </c>
      <c r="C63" s="121">
        <v>7889309</v>
      </c>
      <c r="D63" s="121">
        <v>13830625</v>
      </c>
      <c r="E63" s="95">
        <v>0</v>
      </c>
      <c r="F63" s="119"/>
      <c r="G63" s="119"/>
      <c r="I63" s="9"/>
      <c r="J63" s="9"/>
      <c r="L63" s="9"/>
    </row>
    <row r="64" spans="2:12" ht="13.5" customHeight="1" x14ac:dyDescent="0.3">
      <c r="B64" s="27" t="s">
        <v>55</v>
      </c>
      <c r="C64" s="94">
        <f>SUM(C61:C63)</f>
        <v>1150842027</v>
      </c>
      <c r="D64" s="94">
        <f>SUM(D61:D63)</f>
        <v>231094946</v>
      </c>
      <c r="E64" s="94">
        <f>SUM(E61:E63)</f>
        <v>7182899</v>
      </c>
      <c r="F64" s="119"/>
      <c r="G64" s="119"/>
      <c r="I64" s="9"/>
      <c r="J64" s="9"/>
      <c r="K64" s="9"/>
      <c r="L64" s="9"/>
    </row>
    <row r="65" spans="2:8" ht="12.75" customHeight="1" x14ac:dyDescent="0.3">
      <c r="B65" s="119"/>
      <c r="C65" s="119"/>
      <c r="D65" s="119"/>
      <c r="E65" s="119"/>
      <c r="F65" s="119"/>
      <c r="G65" s="119"/>
    </row>
    <row r="66" spans="2:8" ht="12.75" customHeight="1" x14ac:dyDescent="0.3">
      <c r="B66" s="119"/>
      <c r="C66" s="119"/>
      <c r="D66" s="119"/>
      <c r="E66" s="119"/>
      <c r="F66" s="119"/>
      <c r="G66" s="119"/>
    </row>
    <row r="67" spans="2:8" ht="12.75" customHeight="1" x14ac:dyDescent="0.3">
      <c r="B67" s="3" t="s">
        <v>89</v>
      </c>
      <c r="C67" s="119"/>
      <c r="D67" s="119"/>
      <c r="E67" s="119"/>
      <c r="F67" s="119"/>
      <c r="G67" s="119"/>
    </row>
    <row r="68" spans="2:8" ht="39.75" customHeight="1" x14ac:dyDescent="0.3">
      <c r="B68" s="4" t="s">
        <v>90</v>
      </c>
      <c r="C68" s="48" t="s">
        <v>26</v>
      </c>
      <c r="D68" s="48" t="s">
        <v>91</v>
      </c>
      <c r="E68" s="119"/>
      <c r="F68" s="119"/>
      <c r="G68" s="119"/>
    </row>
    <row r="69" spans="2:8" ht="12.75" customHeight="1" x14ac:dyDescent="0.3">
      <c r="B69" s="6" t="s">
        <v>66</v>
      </c>
      <c r="C69" s="89">
        <v>954</v>
      </c>
      <c r="D69" s="91">
        <v>954</v>
      </c>
      <c r="E69" s="119"/>
      <c r="F69" s="119"/>
      <c r="G69" s="119"/>
    </row>
    <row r="70" spans="2:8" ht="12.75" customHeight="1" x14ac:dyDescent="0.3">
      <c r="B70" s="6" t="s">
        <v>67</v>
      </c>
      <c r="C70" s="93">
        <v>689</v>
      </c>
      <c r="D70" s="96">
        <v>1915</v>
      </c>
      <c r="E70" s="119"/>
      <c r="F70" s="119"/>
      <c r="G70" s="119"/>
    </row>
    <row r="71" spans="2:8" ht="12.75" customHeight="1" x14ac:dyDescent="0.3">
      <c r="B71" s="6" t="s">
        <v>68</v>
      </c>
      <c r="C71" s="93">
        <v>220</v>
      </c>
      <c r="D71" s="96">
        <v>2802</v>
      </c>
      <c r="E71" s="119"/>
      <c r="F71" s="119"/>
      <c r="G71" s="119"/>
    </row>
    <row r="72" spans="2:8" ht="12.75" customHeight="1" x14ac:dyDescent="0.3">
      <c r="B72" s="6" t="s">
        <v>69</v>
      </c>
      <c r="C72" s="93">
        <v>26</v>
      </c>
      <c r="D72" s="96">
        <v>9330</v>
      </c>
      <c r="E72" s="119"/>
      <c r="F72" s="119"/>
      <c r="G72" s="119"/>
    </row>
    <row r="73" spans="2:8" ht="12.75" customHeight="1" x14ac:dyDescent="0.3">
      <c r="B73" s="7" t="s">
        <v>55</v>
      </c>
      <c r="C73" s="94">
        <f>SUM(C69:C72)</f>
        <v>1889</v>
      </c>
      <c r="D73" s="94">
        <f>SUM(D69:D72)</f>
        <v>15001</v>
      </c>
      <c r="E73" s="119"/>
      <c r="F73" s="119"/>
      <c r="G73" s="119"/>
    </row>
    <row r="74" spans="2:8" ht="12.75" customHeight="1" x14ac:dyDescent="0.3">
      <c r="B74" s="119"/>
      <c r="C74" s="119"/>
      <c r="D74" s="119"/>
      <c r="E74" s="119"/>
      <c r="F74" s="119"/>
      <c r="G74" s="119"/>
    </row>
    <row r="75" spans="2:8" ht="12.75" customHeight="1" x14ac:dyDescent="0.3">
      <c r="B75" s="11"/>
      <c r="C75" s="11"/>
      <c r="D75" s="11"/>
      <c r="E75" s="11"/>
      <c r="F75" s="11"/>
      <c r="G75" s="11"/>
    </row>
    <row r="76" spans="2:8" x14ac:dyDescent="0.3">
      <c r="B76" s="3" t="s">
        <v>92</v>
      </c>
    </row>
    <row r="77" spans="2:8" ht="49.5" customHeight="1" x14ac:dyDescent="0.3">
      <c r="B77" s="4" t="s">
        <v>90</v>
      </c>
      <c r="C77" s="48" t="s">
        <v>26</v>
      </c>
      <c r="D77" s="48" t="s">
        <v>91</v>
      </c>
      <c r="E77" s="48" t="s">
        <v>93</v>
      </c>
      <c r="F77" s="48" t="s">
        <v>94</v>
      </c>
      <c r="G77" s="48" t="s">
        <v>95</v>
      </c>
      <c r="H77" s="48" t="s">
        <v>96</v>
      </c>
    </row>
    <row r="78" spans="2:8" x14ac:dyDescent="0.3">
      <c r="B78" s="85" t="s">
        <v>66</v>
      </c>
      <c r="C78" s="89">
        <v>906</v>
      </c>
      <c r="D78" s="122">
        <v>906</v>
      </c>
      <c r="E78" s="112">
        <v>47944</v>
      </c>
      <c r="F78" s="112">
        <v>64432</v>
      </c>
      <c r="G78" s="112">
        <v>43437470</v>
      </c>
      <c r="H78" s="112">
        <v>64432</v>
      </c>
    </row>
    <row r="79" spans="2:8" x14ac:dyDescent="0.3">
      <c r="B79" s="85" t="s">
        <v>67</v>
      </c>
      <c r="C79" s="89">
        <v>662</v>
      </c>
      <c r="D79" s="122">
        <v>1832</v>
      </c>
      <c r="E79" s="112">
        <v>140671</v>
      </c>
      <c r="F79" s="112">
        <v>201476</v>
      </c>
      <c r="G79" s="112">
        <v>93124431</v>
      </c>
      <c r="H79" s="112">
        <v>72804</v>
      </c>
    </row>
    <row r="80" spans="2:8" x14ac:dyDescent="0.3">
      <c r="B80" s="85" t="s">
        <v>68</v>
      </c>
      <c r="C80" s="89">
        <v>217</v>
      </c>
      <c r="D80" s="122">
        <v>2748</v>
      </c>
      <c r="E80" s="112">
        <v>781311</v>
      </c>
      <c r="F80" s="112">
        <v>1077038</v>
      </c>
      <c r="G80" s="112">
        <v>169544509</v>
      </c>
      <c r="H80" s="112">
        <v>85050</v>
      </c>
    </row>
    <row r="81" spans="2:17" x14ac:dyDescent="0.3">
      <c r="B81" s="85" t="s">
        <v>69</v>
      </c>
      <c r="C81" s="89">
        <v>26</v>
      </c>
      <c r="D81" s="122">
        <f t="shared" ref="D81" si="0">D72</f>
        <v>9330</v>
      </c>
      <c r="E81" s="112">
        <v>24404768</v>
      </c>
      <c r="F81" s="112">
        <v>35543803</v>
      </c>
      <c r="G81" s="112">
        <v>634523958</v>
      </c>
      <c r="H81" s="112">
        <v>99050</v>
      </c>
    </row>
    <row r="82" spans="2:17" hidden="1" x14ac:dyDescent="0.3">
      <c r="B82"/>
      <c r="C82" s="34"/>
      <c r="D82" s="122">
        <f t="shared" ref="D82" si="1">D73</f>
        <v>15001</v>
      </c>
      <c r="E82" s="34"/>
      <c r="F82" s="34"/>
      <c r="G82" s="34"/>
      <c r="H82" s="34"/>
    </row>
    <row r="83" spans="2:17" ht="55.5" customHeight="1" x14ac:dyDescent="0.3">
      <c r="B83" s="137" t="s">
        <v>97</v>
      </c>
      <c r="C83" s="137"/>
      <c r="D83" s="137"/>
      <c r="E83" s="137"/>
      <c r="F83" s="137"/>
      <c r="G83" s="137"/>
    </row>
    <row r="84" spans="2:17" x14ac:dyDescent="0.3">
      <c r="C84" s="10"/>
      <c r="D84" s="10"/>
      <c r="E84" s="10"/>
      <c r="F84" s="10"/>
      <c r="G84" s="10"/>
    </row>
    <row r="85" spans="2:17" x14ac:dyDescent="0.3">
      <c r="B85" s="3" t="s">
        <v>98</v>
      </c>
    </row>
    <row r="86" spans="2:17" ht="27" x14ac:dyDescent="0.3">
      <c r="B86" s="55" t="s">
        <v>79</v>
      </c>
      <c r="C86" s="54" t="s">
        <v>26</v>
      </c>
      <c r="D86" s="47" t="s">
        <v>80</v>
      </c>
      <c r="F86" s="107"/>
      <c r="G86" s="107"/>
      <c r="H86" s="107"/>
      <c r="I86" s="106"/>
      <c r="J86"/>
    </row>
    <row r="87" spans="2:17" x14ac:dyDescent="0.3">
      <c r="B87" s="26" t="s">
        <v>99</v>
      </c>
      <c r="C87" s="23">
        <v>1889</v>
      </c>
      <c r="D87" s="23">
        <v>15001</v>
      </c>
      <c r="F87" s="107"/>
      <c r="G87" s="108"/>
      <c r="H87" s="108"/>
    </row>
    <row r="88" spans="2:17" x14ac:dyDescent="0.3">
      <c r="B88" s="26" t="s">
        <v>81</v>
      </c>
      <c r="C88" s="23">
        <v>2631</v>
      </c>
      <c r="D88" s="23">
        <v>13333</v>
      </c>
      <c r="F88" s="107"/>
      <c r="G88" s="108"/>
      <c r="H88" s="108"/>
      <c r="L88" s="9"/>
      <c r="M88" s="9"/>
      <c r="N88" s="9"/>
      <c r="O88" s="9"/>
      <c r="P88" s="9"/>
      <c r="Q88" s="9"/>
    </row>
    <row r="89" spans="2:17" x14ac:dyDescent="0.3">
      <c r="B89" s="26" t="s">
        <v>83</v>
      </c>
      <c r="C89" s="26">
        <v>81</v>
      </c>
      <c r="D89" s="23">
        <v>4948</v>
      </c>
      <c r="F89" s="107"/>
      <c r="G89" s="107"/>
      <c r="H89" s="108"/>
      <c r="K89" s="9"/>
      <c r="L89" s="9"/>
      <c r="M89" s="9"/>
      <c r="N89" s="9"/>
      <c r="O89" s="9"/>
      <c r="P89" s="9"/>
      <c r="Q89" s="9"/>
    </row>
    <row r="90" spans="2:17" x14ac:dyDescent="0.3">
      <c r="B90" s="26" t="s">
        <v>84</v>
      </c>
      <c r="C90" s="26">
        <v>289</v>
      </c>
      <c r="D90" s="23">
        <v>2406</v>
      </c>
      <c r="F90" s="107"/>
      <c r="G90" s="107"/>
      <c r="H90" s="108"/>
      <c r="K90" s="9"/>
      <c r="L90" s="9"/>
      <c r="M90" s="9"/>
      <c r="N90" s="9"/>
      <c r="O90" s="9"/>
      <c r="P90" s="9"/>
      <c r="Q90" s="9"/>
    </row>
    <row r="91" spans="2:17" x14ac:dyDescent="0.3">
      <c r="B91" s="26" t="s">
        <v>54</v>
      </c>
      <c r="C91" s="23">
        <v>112</v>
      </c>
      <c r="D91" s="23">
        <v>523</v>
      </c>
      <c r="F91" s="107"/>
      <c r="G91" s="107"/>
      <c r="H91" s="107"/>
      <c r="K91" s="9"/>
      <c r="L91" s="9"/>
      <c r="M91" s="9"/>
      <c r="N91" s="9"/>
      <c r="O91" s="9"/>
      <c r="P91" s="9"/>
      <c r="Q91" s="9"/>
    </row>
    <row r="92" spans="2:17" x14ac:dyDescent="0.3">
      <c r="B92" s="26" t="s">
        <v>55</v>
      </c>
      <c r="C92" s="23">
        <f>SUM(C87:C91)</f>
        <v>5002</v>
      </c>
      <c r="D92" s="23">
        <f>SUM(D87:D91)</f>
        <v>36211</v>
      </c>
      <c r="F92" s="107"/>
      <c r="G92" s="107"/>
      <c r="H92" s="107"/>
      <c r="J92" s="9"/>
      <c r="K92" s="9"/>
      <c r="L92" s="9"/>
      <c r="M92" s="9"/>
      <c r="N92" s="9"/>
      <c r="O92" s="9"/>
      <c r="P92" s="9"/>
      <c r="Q92" s="9"/>
    </row>
    <row r="93" spans="2:17" x14ac:dyDescent="0.3">
      <c r="B93" s="106"/>
      <c r="C93" s="109"/>
      <c r="D93" s="109"/>
      <c r="F93" s="107"/>
      <c r="G93" s="107"/>
      <c r="H93" s="107"/>
    </row>
    <row r="94" spans="2:17" x14ac:dyDescent="0.3">
      <c r="B94" s="106"/>
      <c r="C94" s="109"/>
      <c r="D94" s="109"/>
      <c r="F94" s="107"/>
      <c r="G94" s="108"/>
      <c r="H94" s="108"/>
    </row>
    <row r="96" spans="2:17" ht="49.5" customHeight="1" x14ac:dyDescent="0.3">
      <c r="B96" s="137" t="s">
        <v>100</v>
      </c>
      <c r="C96" s="137"/>
      <c r="D96" s="137"/>
      <c r="E96" s="137"/>
      <c r="F96" s="137"/>
      <c r="G96" s="137"/>
    </row>
    <row r="98" spans="2:7" x14ac:dyDescent="0.3">
      <c r="B98" s="3" t="s">
        <v>101</v>
      </c>
      <c r="C98" s="10"/>
      <c r="D98" s="10"/>
      <c r="E98" s="10"/>
      <c r="F98" s="10"/>
      <c r="G98" s="10"/>
    </row>
    <row r="99" spans="2:7" x14ac:dyDescent="0.3">
      <c r="B99" s="6" t="s">
        <v>58</v>
      </c>
      <c r="C99" s="46" t="s">
        <v>59</v>
      </c>
      <c r="D99" s="46" t="s">
        <v>28</v>
      </c>
      <c r="E99" s="46" t="s">
        <v>29</v>
      </c>
    </row>
    <row r="100" spans="2:7" x14ac:dyDescent="0.3">
      <c r="B100" s="27" t="s">
        <v>61</v>
      </c>
      <c r="C100" s="90">
        <v>15102361297</v>
      </c>
      <c r="D100" s="92">
        <v>2023029276</v>
      </c>
      <c r="E100" s="92">
        <v>924970155</v>
      </c>
    </row>
    <row r="101" spans="2:7" x14ac:dyDescent="0.3">
      <c r="B101" s="27" t="s">
        <v>62</v>
      </c>
      <c r="C101" s="94">
        <v>89528247</v>
      </c>
      <c r="D101" s="96">
        <v>15857621</v>
      </c>
      <c r="E101" s="96">
        <v>2253725</v>
      </c>
    </row>
    <row r="102" spans="2:7" x14ac:dyDescent="0.3">
      <c r="B102" s="27" t="s">
        <v>60</v>
      </c>
      <c r="C102" s="94">
        <v>9203670</v>
      </c>
      <c r="D102" s="96">
        <v>35740283</v>
      </c>
      <c r="E102" s="96">
        <v>19069010</v>
      </c>
    </row>
    <row r="103" spans="2:7" x14ac:dyDescent="0.3">
      <c r="B103" s="6" t="s">
        <v>55</v>
      </c>
      <c r="C103" s="94">
        <f>SUM(C100:C102)</f>
        <v>15201093214</v>
      </c>
      <c r="D103" s="94">
        <f>SUM(D100:D102)</f>
        <v>2074627180</v>
      </c>
      <c r="E103" s="94">
        <f>SUM(E100:E102)</f>
        <v>946292890</v>
      </c>
    </row>
    <row r="106" spans="2:7" x14ac:dyDescent="0.3">
      <c r="B106" s="3" t="s">
        <v>102</v>
      </c>
    </row>
    <row r="107" spans="2:7" ht="27" x14ac:dyDescent="0.3">
      <c r="B107" s="12" t="s">
        <v>103</v>
      </c>
      <c r="C107" s="47" t="s">
        <v>26</v>
      </c>
      <c r="D107" s="47" t="s">
        <v>104</v>
      </c>
      <c r="E107" s="47" t="s">
        <v>105</v>
      </c>
    </row>
    <row r="108" spans="2:7" x14ac:dyDescent="0.3">
      <c r="B108" s="7" t="s">
        <v>106</v>
      </c>
      <c r="C108" s="90">
        <v>1263</v>
      </c>
      <c r="D108" s="92">
        <v>46904735</v>
      </c>
      <c r="E108" s="92">
        <v>37138</v>
      </c>
    </row>
    <row r="109" spans="2:7" x14ac:dyDescent="0.3">
      <c r="B109" s="7" t="s">
        <v>107</v>
      </c>
      <c r="C109" s="94">
        <v>1278</v>
      </c>
      <c r="D109" s="96">
        <v>322085415</v>
      </c>
      <c r="E109" s="96">
        <v>252023</v>
      </c>
    </row>
    <row r="110" spans="2:7" x14ac:dyDescent="0.3">
      <c r="B110" s="7" t="s">
        <v>108</v>
      </c>
      <c r="C110" s="94">
        <v>1432</v>
      </c>
      <c r="D110" s="96">
        <v>3151325404</v>
      </c>
      <c r="E110" s="96">
        <v>2200646</v>
      </c>
    </row>
    <row r="111" spans="2:7" x14ac:dyDescent="0.3">
      <c r="B111" s="7" t="s">
        <v>109</v>
      </c>
      <c r="C111" s="93">
        <v>209</v>
      </c>
      <c r="D111" s="96">
        <v>14530045178</v>
      </c>
      <c r="E111" s="96">
        <v>69521747</v>
      </c>
    </row>
    <row r="113" spans="2:7" ht="27" customHeight="1" x14ac:dyDescent="0.3">
      <c r="B113" s="136" t="s">
        <v>110</v>
      </c>
      <c r="C113" s="136"/>
      <c r="D113" s="136"/>
      <c r="E113" s="136"/>
      <c r="F113" s="136"/>
      <c r="G113" s="136"/>
    </row>
  </sheetData>
  <mergeCells count="8">
    <mergeCell ref="B96:G96"/>
    <mergeCell ref="B83:G83"/>
    <mergeCell ref="B113:G113"/>
    <mergeCell ref="B2:E2"/>
    <mergeCell ref="B58:G58"/>
    <mergeCell ref="B15:G15"/>
    <mergeCell ref="B42:G42"/>
    <mergeCell ref="B55:G55"/>
  </mergeCells>
  <pageMargins left="0.52" right="0.47" top="0.67" bottom="0.75" header="0.32" footer="0.3"/>
  <pageSetup paperSize="9" scale="79" fitToHeight="0" orientation="landscape" r:id="rId1"/>
  <rowBreaks count="1" manualBreakCount="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F28"/>
  <sheetViews>
    <sheetView showGridLines="0" workbookViewId="0"/>
  </sheetViews>
  <sheetFormatPr defaultRowHeight="13.5" x14ac:dyDescent="0.3"/>
  <cols>
    <col min="1" max="1" width="3.15234375" customWidth="1"/>
    <col min="2" max="2" width="28.15234375" customWidth="1"/>
    <col min="3" max="3" width="13.15234375" customWidth="1"/>
    <col min="4" max="4" width="13" customWidth="1"/>
    <col min="5" max="5" width="13.15234375" customWidth="1"/>
    <col min="6" max="6" width="13.3828125" customWidth="1"/>
  </cols>
  <sheetData>
    <row r="2" spans="2:6" x14ac:dyDescent="0.3">
      <c r="B2" s="135" t="s">
        <v>21</v>
      </c>
      <c r="C2" s="135"/>
      <c r="D2" s="135"/>
      <c r="E2" s="135"/>
    </row>
    <row r="3" spans="2:6" ht="14" x14ac:dyDescent="0.3">
      <c r="B3" s="88" t="s">
        <v>22</v>
      </c>
      <c r="C3" s="1"/>
      <c r="D3" s="1"/>
      <c r="E3" s="1"/>
    </row>
    <row r="4" spans="2:6" ht="14" x14ac:dyDescent="0.3">
      <c r="B4" s="43"/>
      <c r="C4" s="1"/>
      <c r="D4" s="1"/>
      <c r="E4" s="1"/>
    </row>
    <row r="5" spans="2:6" ht="14" x14ac:dyDescent="0.3">
      <c r="B5" s="30" t="s">
        <v>111</v>
      </c>
      <c r="C5" s="1"/>
      <c r="D5" s="1"/>
      <c r="E5" s="1"/>
    </row>
    <row r="7" spans="2:6" x14ac:dyDescent="0.3">
      <c r="B7" s="35" t="s">
        <v>112</v>
      </c>
    </row>
    <row r="8" spans="2:6" ht="14.25" customHeight="1" x14ac:dyDescent="0.3">
      <c r="B8" s="57"/>
      <c r="C8" s="139" t="s">
        <v>26</v>
      </c>
      <c r="D8" s="140"/>
      <c r="E8" s="140"/>
      <c r="F8" s="141"/>
    </row>
    <row r="9" spans="2:6" ht="27" x14ac:dyDescent="0.3">
      <c r="B9" s="58" t="s">
        <v>113</v>
      </c>
      <c r="C9" s="101" t="s">
        <v>81</v>
      </c>
      <c r="D9" s="101" t="s">
        <v>114</v>
      </c>
      <c r="E9" s="101" t="s">
        <v>115</v>
      </c>
      <c r="F9" s="102" t="s">
        <v>54</v>
      </c>
    </row>
    <row r="10" spans="2:6" x14ac:dyDescent="0.3">
      <c r="B10" s="99">
        <v>5000</v>
      </c>
      <c r="C10" s="97">
        <v>35</v>
      </c>
      <c r="D10" s="98">
        <v>1219</v>
      </c>
      <c r="E10" s="98">
        <v>995</v>
      </c>
      <c r="F10" s="97">
        <v>108</v>
      </c>
    </row>
    <row r="11" spans="2:6" x14ac:dyDescent="0.3">
      <c r="B11" s="100" t="s">
        <v>116</v>
      </c>
      <c r="C11" s="97">
        <v>14</v>
      </c>
      <c r="D11" s="97">
        <v>421</v>
      </c>
      <c r="E11" s="98">
        <v>1521</v>
      </c>
      <c r="F11" s="97">
        <v>34</v>
      </c>
    </row>
    <row r="12" spans="2:6" x14ac:dyDescent="0.3">
      <c r="B12" s="99">
        <v>20000</v>
      </c>
      <c r="C12" s="98">
        <v>2553</v>
      </c>
      <c r="D12" s="97">
        <v>49</v>
      </c>
      <c r="E12" s="97">
        <v>59</v>
      </c>
      <c r="F12" s="97">
        <v>11</v>
      </c>
    </row>
    <row r="13" spans="2:6" x14ac:dyDescent="0.3">
      <c r="B13" s="100" t="s">
        <v>117</v>
      </c>
      <c r="C13" s="98">
        <v>1928</v>
      </c>
      <c r="D13" s="97">
        <v>137</v>
      </c>
      <c r="E13" s="98">
        <v>1205</v>
      </c>
      <c r="F13" s="97">
        <v>30</v>
      </c>
    </row>
    <row r="14" spans="2:6" x14ac:dyDescent="0.3">
      <c r="B14" s="100" t="s">
        <v>118</v>
      </c>
      <c r="C14" s="97">
        <v>571</v>
      </c>
      <c r="D14" s="97">
        <v>43</v>
      </c>
      <c r="E14" s="97">
        <v>666</v>
      </c>
      <c r="F14" s="97">
        <v>70</v>
      </c>
    </row>
    <row r="19" spans="2:6" x14ac:dyDescent="0.3">
      <c r="B19" s="35" t="s">
        <v>119</v>
      </c>
    </row>
    <row r="20" spans="2:6" ht="15.75" customHeight="1" x14ac:dyDescent="0.3">
      <c r="B20" s="35"/>
      <c r="C20" s="139" t="s">
        <v>26</v>
      </c>
      <c r="D20" s="140"/>
      <c r="E20" s="140"/>
      <c r="F20" s="141"/>
    </row>
    <row r="21" spans="2:6" ht="27" x14ac:dyDescent="0.3">
      <c r="B21" s="58" t="s">
        <v>120</v>
      </c>
      <c r="C21" s="101" t="s">
        <v>121</v>
      </c>
      <c r="D21" s="101" t="s">
        <v>114</v>
      </c>
      <c r="E21" s="101" t="s">
        <v>115</v>
      </c>
      <c r="F21" s="101" t="s">
        <v>54</v>
      </c>
    </row>
    <row r="22" spans="2:6" x14ac:dyDescent="0.3">
      <c r="B22" s="103" t="s">
        <v>122</v>
      </c>
      <c r="C22" s="97">
        <v>30</v>
      </c>
      <c r="D22" s="97">
        <v>17</v>
      </c>
      <c r="E22" s="97">
        <v>36</v>
      </c>
      <c r="F22" s="97">
        <v>6</v>
      </c>
    </row>
    <row r="23" spans="2:6" x14ac:dyDescent="0.3">
      <c r="B23" s="103" t="s">
        <v>123</v>
      </c>
      <c r="C23" s="97">
        <v>637</v>
      </c>
      <c r="D23" s="97">
        <v>487</v>
      </c>
      <c r="E23" s="97">
        <v>495</v>
      </c>
      <c r="F23" s="97">
        <v>26</v>
      </c>
    </row>
    <row r="24" spans="2:6" x14ac:dyDescent="0.3">
      <c r="B24" s="103" t="s">
        <v>124</v>
      </c>
      <c r="C24" s="98">
        <v>2182</v>
      </c>
      <c r="D24" s="97">
        <v>825</v>
      </c>
      <c r="E24" s="98">
        <v>1139</v>
      </c>
      <c r="F24" s="97">
        <v>35</v>
      </c>
    </row>
    <row r="25" spans="2:6" x14ac:dyDescent="0.3">
      <c r="B25" s="103" t="s">
        <v>125</v>
      </c>
      <c r="C25" s="98">
        <v>1612</v>
      </c>
      <c r="D25" s="97">
        <v>392</v>
      </c>
      <c r="E25" s="98">
        <v>1257</v>
      </c>
      <c r="F25" s="97">
        <v>44</v>
      </c>
    </row>
    <row r="26" spans="2:6" x14ac:dyDescent="0.3">
      <c r="B26" s="103" t="s">
        <v>126</v>
      </c>
      <c r="C26" s="97">
        <v>640</v>
      </c>
      <c r="D26" s="97">
        <v>148</v>
      </c>
      <c r="E26" s="98">
        <v>1519</v>
      </c>
      <c r="F26" s="97">
        <v>142</v>
      </c>
    </row>
    <row r="28" spans="2:6" x14ac:dyDescent="0.3">
      <c r="B28" s="67" t="s">
        <v>127</v>
      </c>
    </row>
  </sheetData>
  <mergeCells count="3">
    <mergeCell ref="C20:F20"/>
    <mergeCell ref="C8:F8"/>
    <mergeCell ref="B2:E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Q58"/>
  <sheetViews>
    <sheetView showGridLines="0" workbookViewId="0"/>
  </sheetViews>
  <sheetFormatPr defaultRowHeight="13.5" x14ac:dyDescent="0.3"/>
  <cols>
    <col min="1" max="1" width="2.4609375" customWidth="1"/>
    <col min="2" max="2" width="22.3828125" customWidth="1"/>
    <col min="3" max="3" width="12.61328125" customWidth="1"/>
    <col min="4" max="4" width="15.15234375" customWidth="1"/>
    <col min="5" max="5" width="16.3828125" customWidth="1"/>
    <col min="6" max="6" width="13.4609375" customWidth="1"/>
    <col min="9" max="9" width="14.765625" customWidth="1"/>
    <col min="10" max="10" width="9" customWidth="1"/>
    <col min="11" max="11" width="11" bestFit="1" customWidth="1"/>
    <col min="12" max="12" width="11.15234375" bestFit="1" customWidth="1"/>
    <col min="13" max="13" width="10" bestFit="1" customWidth="1"/>
    <col min="14" max="14" width="11.3828125" customWidth="1"/>
    <col min="15" max="15" width="9" bestFit="1" customWidth="1"/>
    <col min="16" max="16" width="13.61328125" bestFit="1" customWidth="1"/>
    <col min="17" max="17" width="10.3828125" customWidth="1"/>
  </cols>
  <sheetData>
    <row r="2" spans="2:17" x14ac:dyDescent="0.3">
      <c r="B2" s="135" t="s">
        <v>21</v>
      </c>
      <c r="C2" s="135"/>
      <c r="D2" s="135"/>
      <c r="E2" s="135"/>
    </row>
    <row r="3" spans="2:17" ht="14" x14ac:dyDescent="0.3">
      <c r="B3" s="88" t="s">
        <v>22</v>
      </c>
      <c r="D3" s="1"/>
      <c r="E3" s="1"/>
    </row>
    <row r="5" spans="2:17" ht="14" x14ac:dyDescent="0.3">
      <c r="B5" s="30" t="s">
        <v>128</v>
      </c>
    </row>
    <row r="6" spans="2:17" ht="14" x14ac:dyDescent="0.3">
      <c r="B6" s="30"/>
    </row>
    <row r="7" spans="2:17" x14ac:dyDescent="0.3">
      <c r="B7" s="35" t="s">
        <v>129</v>
      </c>
    </row>
    <row r="8" spans="2:17" ht="45" customHeight="1" x14ac:dyDescent="0.3">
      <c r="B8" s="60" t="s">
        <v>130</v>
      </c>
      <c r="C8" s="62" t="s">
        <v>131</v>
      </c>
      <c r="D8" s="62" t="s">
        <v>132</v>
      </c>
      <c r="E8" s="62" t="s">
        <v>94</v>
      </c>
      <c r="F8" s="62" t="s">
        <v>133</v>
      </c>
    </row>
    <row r="9" spans="2:17" x14ac:dyDescent="0.3">
      <c r="B9" s="75" t="s">
        <v>134</v>
      </c>
      <c r="C9" s="112">
        <v>3053957</v>
      </c>
      <c r="D9" s="112">
        <v>3291</v>
      </c>
      <c r="E9" s="112">
        <v>56236</v>
      </c>
      <c r="F9" s="124">
        <v>5.8999999999999997E-2</v>
      </c>
    </row>
    <row r="10" spans="2:17" x14ac:dyDescent="0.3">
      <c r="B10" s="75" t="s">
        <v>107</v>
      </c>
      <c r="C10" s="112">
        <v>20029059</v>
      </c>
      <c r="D10" s="112">
        <v>8512</v>
      </c>
      <c r="E10" s="112">
        <v>250647</v>
      </c>
      <c r="F10" s="124">
        <v>3.4000000000000002E-2</v>
      </c>
      <c r="L10" s="34"/>
      <c r="M10" s="34"/>
      <c r="N10" s="34"/>
      <c r="O10" s="123"/>
      <c r="Q10" s="34"/>
    </row>
    <row r="11" spans="2:17" x14ac:dyDescent="0.3">
      <c r="B11" s="75" t="s">
        <v>108</v>
      </c>
      <c r="C11" s="112">
        <v>69286616</v>
      </c>
      <c r="D11" s="112">
        <v>45613</v>
      </c>
      <c r="E11" s="112">
        <v>1441785</v>
      </c>
      <c r="F11" s="124">
        <v>3.2000000000000001E-2</v>
      </c>
      <c r="L11" s="34"/>
      <c r="M11" s="34"/>
      <c r="N11" s="34"/>
      <c r="O11" s="123"/>
      <c r="P11" s="34"/>
      <c r="Q11" s="34"/>
    </row>
    <row r="12" spans="2:17" x14ac:dyDescent="0.3">
      <c r="B12" s="75" t="s">
        <v>109</v>
      </c>
      <c r="C12" s="112">
        <v>36577243</v>
      </c>
      <c r="D12" s="112">
        <v>988574</v>
      </c>
      <c r="E12" s="112">
        <v>77982988</v>
      </c>
      <c r="F12" s="124">
        <v>1.2999999999999999E-2</v>
      </c>
      <c r="L12" s="34"/>
      <c r="M12" s="34"/>
      <c r="N12" s="34"/>
      <c r="O12" s="123"/>
      <c r="P12" s="34"/>
      <c r="Q12" s="34"/>
    </row>
    <row r="13" spans="2:17" x14ac:dyDescent="0.3">
      <c r="B13" s="75" t="s">
        <v>135</v>
      </c>
      <c r="C13" s="112">
        <f>SUM(C9:C12)</f>
        <v>128946875</v>
      </c>
      <c r="D13" s="112">
        <v>26658</v>
      </c>
      <c r="E13" s="112">
        <v>1182014</v>
      </c>
      <c r="F13" s="124">
        <v>2.3E-2</v>
      </c>
      <c r="L13" s="34"/>
      <c r="M13" s="34"/>
      <c r="N13" s="34"/>
      <c r="O13" s="123"/>
      <c r="Q13" s="34"/>
    </row>
    <row r="14" spans="2:17" x14ac:dyDescent="0.3">
      <c r="L14" s="34"/>
      <c r="M14" s="34"/>
      <c r="N14" s="34"/>
      <c r="O14" s="123"/>
      <c r="P14" s="34"/>
      <c r="Q14" s="34"/>
    </row>
    <row r="16" spans="2:17" x14ac:dyDescent="0.3">
      <c r="B16" s="35" t="s">
        <v>136</v>
      </c>
    </row>
    <row r="17" spans="2:16" ht="41.25" customHeight="1" x14ac:dyDescent="0.3">
      <c r="B17" s="60" t="s">
        <v>99</v>
      </c>
      <c r="C17" s="62" t="s">
        <v>131</v>
      </c>
      <c r="D17" s="62" t="s">
        <v>132</v>
      </c>
      <c r="E17" s="62" t="s">
        <v>94</v>
      </c>
      <c r="F17" s="62" t="s">
        <v>133</v>
      </c>
    </row>
    <row r="18" spans="2:16" x14ac:dyDescent="0.3">
      <c r="B18" s="75" t="s">
        <v>134</v>
      </c>
      <c r="C18" s="112">
        <v>1678699</v>
      </c>
      <c r="D18" s="112">
        <v>1611</v>
      </c>
      <c r="E18" s="112">
        <v>39622</v>
      </c>
      <c r="F18" s="124">
        <v>4.1000000000000002E-2</v>
      </c>
    </row>
    <row r="19" spans="2:16" x14ac:dyDescent="0.3">
      <c r="B19" s="75" t="s">
        <v>107</v>
      </c>
      <c r="C19" s="112">
        <v>2362253</v>
      </c>
      <c r="D19" s="112">
        <v>4174</v>
      </c>
      <c r="E19" s="112">
        <v>211516</v>
      </c>
      <c r="F19" s="124">
        <v>1.9E-2</v>
      </c>
      <c r="K19" s="34"/>
      <c r="L19" s="34"/>
      <c r="M19" s="34"/>
      <c r="N19" s="123"/>
      <c r="P19" s="34"/>
    </row>
    <row r="20" spans="2:16" x14ac:dyDescent="0.3">
      <c r="B20" s="75" t="s">
        <v>108</v>
      </c>
      <c r="C20" s="112">
        <v>5352758</v>
      </c>
      <c r="D20" s="112">
        <v>27592</v>
      </c>
      <c r="E20" s="112">
        <v>1613075</v>
      </c>
      <c r="F20" s="124">
        <v>1.7000000000000001E-2</v>
      </c>
      <c r="K20" s="34"/>
      <c r="L20" s="34"/>
      <c r="M20" s="34"/>
      <c r="N20" s="123"/>
      <c r="P20" s="34"/>
    </row>
    <row r="21" spans="2:16" x14ac:dyDescent="0.3">
      <c r="B21" s="75" t="s">
        <v>109</v>
      </c>
      <c r="C21" s="112">
        <v>8069001</v>
      </c>
      <c r="D21" s="112">
        <v>424684</v>
      </c>
      <c r="E21" s="112">
        <v>47117743</v>
      </c>
      <c r="F21" s="124">
        <v>8.9999999999999993E-3</v>
      </c>
      <c r="K21" s="34"/>
      <c r="L21" s="34"/>
      <c r="M21" s="34"/>
      <c r="N21" s="123"/>
      <c r="P21" s="34"/>
    </row>
    <row r="22" spans="2:16" x14ac:dyDescent="0.3">
      <c r="B22" s="75" t="s">
        <v>135</v>
      </c>
      <c r="C22" s="112">
        <f>SUM(C18:C21)</f>
        <v>17462711</v>
      </c>
      <c r="D22" s="112">
        <v>9590</v>
      </c>
      <c r="E22" s="112">
        <v>754990</v>
      </c>
      <c r="F22" s="124">
        <v>1.2999999999999999E-2</v>
      </c>
      <c r="H22" s="76"/>
      <c r="K22" s="34"/>
      <c r="L22" s="34"/>
      <c r="M22" s="34"/>
      <c r="N22" s="123"/>
      <c r="P22" s="34"/>
    </row>
    <row r="23" spans="2:16" x14ac:dyDescent="0.3">
      <c r="K23" s="34"/>
      <c r="L23" s="34"/>
      <c r="M23" s="34"/>
      <c r="N23" s="123"/>
      <c r="O23" s="34"/>
      <c r="P23" s="34"/>
    </row>
    <row r="25" spans="2:16" x14ac:dyDescent="0.3">
      <c r="B25" s="35" t="s">
        <v>137</v>
      </c>
    </row>
    <row r="26" spans="2:16" ht="39.75" customHeight="1" x14ac:dyDescent="0.3">
      <c r="B26" s="61" t="s">
        <v>84</v>
      </c>
      <c r="C26" s="62" t="s">
        <v>131</v>
      </c>
      <c r="D26" s="62" t="s">
        <v>132</v>
      </c>
      <c r="E26" s="62" t="s">
        <v>94</v>
      </c>
      <c r="F26" s="62" t="s">
        <v>133</v>
      </c>
    </row>
    <row r="27" spans="2:16" x14ac:dyDescent="0.3">
      <c r="B27" s="75" t="s">
        <v>134</v>
      </c>
      <c r="C27" s="112">
        <v>3541236</v>
      </c>
      <c r="D27" s="112">
        <v>3392</v>
      </c>
      <c r="E27" s="112">
        <v>43604</v>
      </c>
      <c r="F27" s="125">
        <v>7.8E-2</v>
      </c>
    </row>
    <row r="28" spans="2:16" x14ac:dyDescent="0.3">
      <c r="B28" s="75" t="s">
        <v>107</v>
      </c>
      <c r="C28" s="112">
        <v>11296900</v>
      </c>
      <c r="D28" s="112">
        <v>8670</v>
      </c>
      <c r="E28" s="112">
        <v>253308</v>
      </c>
      <c r="F28" s="125">
        <v>3.4000000000000002E-2</v>
      </c>
      <c r="I28" s="32"/>
      <c r="J28" s="32"/>
      <c r="K28" s="34"/>
      <c r="L28" s="34"/>
      <c r="M28" s="34"/>
      <c r="N28" s="123"/>
      <c r="O28" s="34"/>
      <c r="P28" s="34"/>
    </row>
    <row r="29" spans="2:16" x14ac:dyDescent="0.3">
      <c r="B29" s="75" t="s">
        <v>108</v>
      </c>
      <c r="C29" s="112">
        <v>135397658</v>
      </c>
      <c r="D29" s="112">
        <v>96851</v>
      </c>
      <c r="E29" s="112">
        <v>2169796</v>
      </c>
      <c r="F29" s="125">
        <v>4.4999999999999998E-2</v>
      </c>
      <c r="I29" s="32"/>
      <c r="J29" s="32"/>
      <c r="K29" s="34"/>
      <c r="L29" s="34"/>
      <c r="M29" s="34"/>
      <c r="N29" s="123"/>
      <c r="O29" s="34"/>
      <c r="P29" s="34"/>
    </row>
    <row r="30" spans="2:16" x14ac:dyDescent="0.3">
      <c r="B30" s="75" t="s">
        <v>109</v>
      </c>
      <c r="C30" s="112">
        <v>232166071</v>
      </c>
      <c r="D30" s="112">
        <v>1155055</v>
      </c>
      <c r="E30" s="112">
        <v>70169060</v>
      </c>
      <c r="F30" s="125">
        <v>1.6E-2</v>
      </c>
      <c r="I30" s="32"/>
      <c r="J30" s="32"/>
      <c r="K30" s="34"/>
      <c r="L30" s="34"/>
      <c r="M30" s="34"/>
      <c r="N30" s="123"/>
      <c r="O30" s="34"/>
      <c r="P30" s="34"/>
    </row>
    <row r="31" spans="2:16" x14ac:dyDescent="0.3">
      <c r="B31" s="75" t="s">
        <v>135</v>
      </c>
      <c r="C31" s="112">
        <f>SUM(C27:C30)</f>
        <v>382401865</v>
      </c>
      <c r="D31" s="112">
        <v>96909</v>
      </c>
      <c r="E31" s="112">
        <v>4438150</v>
      </c>
      <c r="F31" s="125">
        <v>2.1999999999999999E-2</v>
      </c>
      <c r="I31" s="32"/>
      <c r="J31" s="32"/>
      <c r="K31" s="34"/>
      <c r="L31" s="34"/>
      <c r="M31" s="34"/>
      <c r="N31" s="123"/>
      <c r="P31" s="34"/>
    </row>
    <row r="32" spans="2:16" x14ac:dyDescent="0.3">
      <c r="I32" s="32"/>
      <c r="J32" s="32"/>
      <c r="K32" s="34"/>
      <c r="L32" s="32"/>
      <c r="M32" s="34"/>
      <c r="N32" s="123"/>
      <c r="O32" s="34"/>
      <c r="P32" s="34"/>
    </row>
    <row r="33" spans="2:2" x14ac:dyDescent="0.3">
      <c r="B33" s="67" t="s">
        <v>138</v>
      </c>
    </row>
    <row r="34" spans="2:2" x14ac:dyDescent="0.3">
      <c r="B34" s="67" t="s">
        <v>139</v>
      </c>
    </row>
    <row r="58" spans="2:2" x14ac:dyDescent="0.3">
      <c r="B58" t="s">
        <v>140</v>
      </c>
    </row>
  </sheetData>
  <mergeCells count="1">
    <mergeCell ref="B2:E2"/>
  </mergeCells>
  <pageMargins left="0.7" right="0.7" top="0.64" bottom="0.54"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L86"/>
  <sheetViews>
    <sheetView showGridLines="0" zoomScale="85" zoomScaleNormal="85" workbookViewId="0"/>
  </sheetViews>
  <sheetFormatPr defaultRowHeight="13.5" x14ac:dyDescent="0.3"/>
  <cols>
    <col min="1" max="1" width="1.84375" customWidth="1"/>
    <col min="2" max="2" width="30.3828125" customWidth="1"/>
    <col min="3" max="3" width="16" customWidth="1"/>
    <col min="4" max="4" width="17.15234375" customWidth="1"/>
    <col min="5" max="5" width="16.15234375" customWidth="1"/>
    <col min="6" max="6" width="17.4609375" customWidth="1"/>
    <col min="7" max="7" width="10.23046875" customWidth="1"/>
    <col min="8" max="8" width="28.15234375" customWidth="1"/>
    <col min="9" max="9" width="14.61328125" bestFit="1" customWidth="1"/>
    <col min="10" max="10" width="17.4609375" customWidth="1"/>
    <col min="11" max="11" width="15.61328125" customWidth="1"/>
    <col min="12" max="12" width="15.3828125" customWidth="1"/>
  </cols>
  <sheetData>
    <row r="2" spans="2:11" x14ac:dyDescent="0.3">
      <c r="B2" s="135" t="s">
        <v>21</v>
      </c>
      <c r="C2" s="135"/>
      <c r="D2" s="135"/>
      <c r="E2" s="135"/>
    </row>
    <row r="3" spans="2:11" ht="14" x14ac:dyDescent="0.3">
      <c r="B3" s="88" t="s">
        <v>18</v>
      </c>
      <c r="C3" s="117"/>
      <c r="D3" s="117"/>
      <c r="E3" s="117"/>
    </row>
    <row r="5" spans="2:11" ht="14" x14ac:dyDescent="0.3">
      <c r="B5" s="30" t="s">
        <v>141</v>
      </c>
      <c r="C5" s="1"/>
      <c r="D5" s="1"/>
      <c r="E5" s="1"/>
      <c r="F5" s="1"/>
    </row>
    <row r="6" spans="2:11" x14ac:dyDescent="0.3">
      <c r="B6" s="3"/>
      <c r="C6" s="1"/>
      <c r="D6" s="1"/>
      <c r="E6" s="1"/>
      <c r="F6" s="1"/>
    </row>
    <row r="7" spans="2:11" ht="14" x14ac:dyDescent="0.3">
      <c r="B7" s="30" t="s">
        <v>142</v>
      </c>
      <c r="C7" s="1"/>
      <c r="D7" s="1"/>
      <c r="E7" s="1"/>
      <c r="F7" s="1"/>
      <c r="H7" s="30" t="s">
        <v>143</v>
      </c>
    </row>
    <row r="8" spans="2:11" x14ac:dyDescent="0.3">
      <c r="B8" s="1"/>
      <c r="C8" s="1"/>
      <c r="D8" s="1"/>
      <c r="E8" s="1"/>
      <c r="F8" s="1"/>
      <c r="H8" s="1"/>
    </row>
    <row r="9" spans="2:11" x14ac:dyDescent="0.3">
      <c r="B9" s="1"/>
      <c r="C9" s="1"/>
      <c r="D9" s="1"/>
      <c r="E9" s="1"/>
      <c r="F9" s="1"/>
    </row>
    <row r="10" spans="2:11" x14ac:dyDescent="0.3">
      <c r="B10" s="3" t="s">
        <v>144</v>
      </c>
      <c r="C10" s="1"/>
      <c r="D10" s="1"/>
      <c r="E10" s="1"/>
      <c r="F10" s="1"/>
    </row>
    <row r="11" spans="2:11" x14ac:dyDescent="0.3">
      <c r="B11" s="3"/>
      <c r="C11" s="147"/>
      <c r="D11" s="147"/>
      <c r="E11" s="147"/>
      <c r="F11" s="147"/>
      <c r="I11" s="148"/>
      <c r="J11" s="148"/>
      <c r="K11" s="120"/>
    </row>
    <row r="12" spans="2:11" ht="27" x14ac:dyDescent="0.3">
      <c r="B12" s="50" t="s">
        <v>145</v>
      </c>
      <c r="C12" s="50" t="s">
        <v>26</v>
      </c>
      <c r="D12" s="49" t="s">
        <v>146</v>
      </c>
      <c r="E12" s="77"/>
      <c r="F12" s="77"/>
      <c r="H12" s="47" t="s">
        <v>145</v>
      </c>
      <c r="I12" s="68" t="s">
        <v>26</v>
      </c>
      <c r="J12" s="69" t="s">
        <v>146</v>
      </c>
      <c r="K12" s="79"/>
    </row>
    <row r="13" spans="2:11" x14ac:dyDescent="0.3">
      <c r="B13" s="81" t="s">
        <v>147</v>
      </c>
      <c r="C13" s="23">
        <v>4727</v>
      </c>
      <c r="D13" s="23">
        <v>3353548360</v>
      </c>
      <c r="E13" s="1"/>
      <c r="F13" s="28"/>
      <c r="H13" s="26" t="s">
        <v>147</v>
      </c>
      <c r="I13" s="23">
        <v>4463</v>
      </c>
      <c r="J13" s="23">
        <v>2891106162</v>
      </c>
      <c r="K13" s="80"/>
    </row>
    <row r="14" spans="2:11" x14ac:dyDescent="0.3">
      <c r="B14" s="81" t="s">
        <v>148</v>
      </c>
      <c r="C14" s="26">
        <v>702</v>
      </c>
      <c r="D14" s="23">
        <v>2294659091</v>
      </c>
      <c r="E14" s="1"/>
      <c r="F14" s="105"/>
      <c r="H14" s="26" t="s">
        <v>148</v>
      </c>
      <c r="I14" s="26">
        <v>492</v>
      </c>
      <c r="J14" s="23">
        <v>1735007650</v>
      </c>
      <c r="K14" s="80"/>
    </row>
    <row r="15" spans="2:11" x14ac:dyDescent="0.3">
      <c r="B15" s="81" t="s">
        <v>149</v>
      </c>
      <c r="C15" s="26">
        <v>82</v>
      </c>
      <c r="D15" s="23">
        <v>588610420</v>
      </c>
      <c r="E15" s="63"/>
      <c r="F15" s="63"/>
      <c r="H15" s="26" t="s">
        <v>149</v>
      </c>
      <c r="I15" s="26">
        <v>69</v>
      </c>
      <c r="J15" s="23">
        <v>513365154</v>
      </c>
      <c r="K15" s="80"/>
    </row>
    <row r="16" spans="2:11" x14ac:dyDescent="0.3">
      <c r="B16" s="1"/>
      <c r="C16" s="1"/>
      <c r="D16" s="63"/>
      <c r="E16" s="1"/>
      <c r="F16" s="63"/>
    </row>
    <row r="17" spans="2:11" x14ac:dyDescent="0.3">
      <c r="B17" s="1"/>
      <c r="C17" s="1"/>
      <c r="D17" s="63"/>
      <c r="E17" s="1"/>
      <c r="F17" s="63"/>
    </row>
    <row r="18" spans="2:11" x14ac:dyDescent="0.3">
      <c r="B18" s="3" t="s">
        <v>150</v>
      </c>
      <c r="C18" s="1"/>
      <c r="E18" s="1"/>
      <c r="F18" s="1"/>
    </row>
    <row r="19" spans="2:11" x14ac:dyDescent="0.3">
      <c r="B19" s="1"/>
      <c r="C19" s="147"/>
      <c r="D19" s="147"/>
      <c r="E19" s="147"/>
      <c r="F19" s="147"/>
      <c r="I19" s="148"/>
      <c r="J19" s="148"/>
      <c r="K19" s="120"/>
    </row>
    <row r="20" spans="2:11" x14ac:dyDescent="0.3">
      <c r="B20" s="66" t="s">
        <v>151</v>
      </c>
      <c r="C20" s="66" t="s">
        <v>152</v>
      </c>
      <c r="D20" s="114" t="s">
        <v>153</v>
      </c>
      <c r="E20" s="113" t="s">
        <v>50</v>
      </c>
      <c r="F20" s="78"/>
      <c r="H20" s="66" t="s">
        <v>151</v>
      </c>
      <c r="I20" s="66" t="s">
        <v>152</v>
      </c>
      <c r="J20" s="114" t="s">
        <v>153</v>
      </c>
      <c r="K20" s="115" t="s">
        <v>50</v>
      </c>
    </row>
    <row r="21" spans="2:11" x14ac:dyDescent="0.3">
      <c r="B21" s="64" t="s">
        <v>154</v>
      </c>
      <c r="C21" s="23">
        <v>247042724</v>
      </c>
      <c r="D21" s="127">
        <v>1314572007</v>
      </c>
      <c r="E21" s="128">
        <f>SUM(C21:D21)</f>
        <v>1561614731</v>
      </c>
      <c r="F21" s="28"/>
      <c r="G21" s="28"/>
      <c r="H21" s="25" t="s">
        <v>154</v>
      </c>
      <c r="I21" s="23">
        <v>156492907</v>
      </c>
      <c r="J21" s="127">
        <v>1247419408</v>
      </c>
      <c r="K21" s="128">
        <f>SUM(I21:J21)</f>
        <v>1403912315</v>
      </c>
    </row>
    <row r="22" spans="2:11" x14ac:dyDescent="0.3">
      <c r="B22" s="64" t="s">
        <v>155</v>
      </c>
      <c r="C22" s="23">
        <v>573266351</v>
      </c>
      <c r="D22" s="127">
        <v>4101936789</v>
      </c>
      <c r="E22" s="128">
        <f>SUM(C22:D22)</f>
        <v>4675203140</v>
      </c>
      <c r="F22" s="105"/>
      <c r="G22" s="28"/>
      <c r="H22" s="25" t="s">
        <v>155</v>
      </c>
      <c r="I22" s="23">
        <v>80120498</v>
      </c>
      <c r="J22" s="127">
        <v>3655446153</v>
      </c>
      <c r="K22" s="128">
        <f>SUM(I22:J22)</f>
        <v>3735566651</v>
      </c>
    </row>
    <row r="23" spans="2:11" x14ac:dyDescent="0.3">
      <c r="B23" s="65" t="s">
        <v>55</v>
      </c>
      <c r="C23" s="23">
        <f>SUM(C21:C22)</f>
        <v>820309075</v>
      </c>
      <c r="D23" s="23">
        <f>SUM(D21:D22)</f>
        <v>5416508796</v>
      </c>
      <c r="E23" s="23">
        <f>SUM(E21:E22)</f>
        <v>6236817871</v>
      </c>
      <c r="F23" s="28"/>
      <c r="G23" s="28"/>
      <c r="H23" s="25" t="s">
        <v>55</v>
      </c>
      <c r="I23" s="23">
        <f>SUM(I21:I22)</f>
        <v>236613405</v>
      </c>
      <c r="J23" s="23">
        <f>SUM(J21:J22)</f>
        <v>4902865561</v>
      </c>
      <c r="K23" s="23">
        <f>SUM(K21:K22)</f>
        <v>5139478966</v>
      </c>
    </row>
    <row r="24" spans="2:11" x14ac:dyDescent="0.3">
      <c r="B24" s="1"/>
      <c r="C24" s="1"/>
      <c r="D24" s="1"/>
      <c r="E24" s="1"/>
      <c r="F24" s="28"/>
    </row>
    <row r="25" spans="2:11" x14ac:dyDescent="0.3">
      <c r="B25" s="1"/>
      <c r="C25" s="1"/>
      <c r="D25" s="1"/>
      <c r="E25" s="1"/>
      <c r="F25" s="1"/>
    </row>
    <row r="27" spans="2:11" x14ac:dyDescent="0.3">
      <c r="B27" s="35" t="s">
        <v>156</v>
      </c>
      <c r="C27" s="33"/>
      <c r="D27" s="33"/>
      <c r="E27" s="33"/>
      <c r="I27" s="142"/>
      <c r="J27" s="143"/>
    </row>
    <row r="28" spans="2:11" x14ac:dyDescent="0.3">
      <c r="C28" s="51" t="s">
        <v>147</v>
      </c>
      <c r="D28" s="51" t="s">
        <v>148</v>
      </c>
      <c r="E28" s="51" t="s">
        <v>55</v>
      </c>
      <c r="I28" s="51" t="s">
        <v>147</v>
      </c>
      <c r="J28" s="110" t="s">
        <v>148</v>
      </c>
      <c r="K28" s="111" t="s">
        <v>55</v>
      </c>
    </row>
    <row r="29" spans="2:11" x14ac:dyDescent="0.3">
      <c r="B29" s="26" t="s">
        <v>157</v>
      </c>
      <c r="C29" s="23">
        <v>450867</v>
      </c>
      <c r="D29" s="23">
        <v>757219</v>
      </c>
      <c r="E29" s="23">
        <f>SUM(C29:D29)</f>
        <v>1208086</v>
      </c>
      <c r="H29" s="26" t="s">
        <v>157</v>
      </c>
      <c r="I29" s="23">
        <v>398828</v>
      </c>
      <c r="J29" s="127">
        <v>659734</v>
      </c>
      <c r="K29" s="112">
        <f>SUM(I29:J29)</f>
        <v>1058562</v>
      </c>
    </row>
    <row r="30" spans="2:11" x14ac:dyDescent="0.3">
      <c r="H30" s="70"/>
      <c r="I30" s="70"/>
      <c r="J30" s="70"/>
    </row>
    <row r="33" spans="2:11" x14ac:dyDescent="0.3">
      <c r="B33" s="35" t="s">
        <v>158</v>
      </c>
    </row>
    <row r="34" spans="2:11" x14ac:dyDescent="0.3">
      <c r="C34" s="51" t="s">
        <v>159</v>
      </c>
      <c r="D34" s="52" t="s">
        <v>160</v>
      </c>
      <c r="E34" s="51" t="s">
        <v>161</v>
      </c>
      <c r="I34" s="51" t="s">
        <v>159</v>
      </c>
      <c r="J34" s="52" t="s">
        <v>160</v>
      </c>
      <c r="K34" s="51" t="s">
        <v>161</v>
      </c>
    </row>
    <row r="35" spans="2:11" x14ac:dyDescent="0.3">
      <c r="B35" s="26" t="s">
        <v>162</v>
      </c>
      <c r="C35" s="23">
        <v>463360</v>
      </c>
      <c r="D35" s="23">
        <v>212432</v>
      </c>
      <c r="E35" s="23">
        <v>3697875</v>
      </c>
      <c r="F35" s="131">
        <f>E35/E22</f>
        <v>7.9095493591750112E-4</v>
      </c>
      <c r="H35" s="26" t="s">
        <v>162</v>
      </c>
      <c r="I35" s="23">
        <v>409138</v>
      </c>
      <c r="J35" s="23">
        <v>174925</v>
      </c>
      <c r="K35" s="23">
        <v>3211243</v>
      </c>
    </row>
    <row r="38" spans="2:11" x14ac:dyDescent="0.3">
      <c r="B38" s="3" t="s">
        <v>163</v>
      </c>
      <c r="C38" s="1"/>
      <c r="D38" s="1"/>
    </row>
    <row r="39" spans="2:11" x14ac:dyDescent="0.3">
      <c r="C39" s="146" t="s">
        <v>26</v>
      </c>
      <c r="D39" s="146"/>
      <c r="I39" s="144" t="s">
        <v>26</v>
      </c>
      <c r="J39" s="145"/>
    </row>
    <row r="40" spans="2:11" ht="12.4" customHeight="1" x14ac:dyDescent="0.3">
      <c r="B40" s="82" t="s">
        <v>164</v>
      </c>
      <c r="C40" s="56" t="s">
        <v>165</v>
      </c>
      <c r="D40" s="56" t="s">
        <v>166</v>
      </c>
      <c r="H40" s="71" t="s">
        <v>164</v>
      </c>
      <c r="I40" s="72" t="s">
        <v>165</v>
      </c>
      <c r="J40" s="72" t="s">
        <v>166</v>
      </c>
    </row>
    <row r="41" spans="2:11" x14ac:dyDescent="0.3">
      <c r="B41" s="26" t="s">
        <v>167</v>
      </c>
      <c r="C41" s="23">
        <v>1226</v>
      </c>
      <c r="D41" s="26">
        <v>916</v>
      </c>
      <c r="E41" s="33"/>
      <c r="F41" s="33"/>
      <c r="H41" s="65" t="s">
        <v>168</v>
      </c>
      <c r="I41" s="23">
        <v>1135</v>
      </c>
      <c r="J41" s="26">
        <v>837</v>
      </c>
    </row>
    <row r="42" spans="2:11" x14ac:dyDescent="0.3">
      <c r="B42" s="26" t="s">
        <v>169</v>
      </c>
      <c r="C42" s="23">
        <v>3825</v>
      </c>
      <c r="D42" s="23">
        <v>4080</v>
      </c>
      <c r="H42" s="65" t="s">
        <v>169</v>
      </c>
      <c r="I42" s="23">
        <v>3579</v>
      </c>
      <c r="J42" s="23">
        <v>3792</v>
      </c>
    </row>
    <row r="43" spans="2:11" x14ac:dyDescent="0.3">
      <c r="B43" s="26" t="s">
        <v>170</v>
      </c>
      <c r="C43" s="23">
        <v>1878</v>
      </c>
      <c r="D43" s="23">
        <v>1059</v>
      </c>
      <c r="F43" s="33"/>
      <c r="H43" s="65" t="s">
        <v>171</v>
      </c>
      <c r="I43" s="23">
        <v>1750</v>
      </c>
      <c r="J43" s="26">
        <v>973</v>
      </c>
    </row>
    <row r="44" spans="2:11" x14ac:dyDescent="0.3">
      <c r="B44" s="26" t="s">
        <v>172</v>
      </c>
      <c r="C44" s="26">
        <v>803</v>
      </c>
      <c r="D44" s="26">
        <v>674</v>
      </c>
      <c r="H44" s="65" t="s">
        <v>173</v>
      </c>
      <c r="I44" s="26">
        <v>734</v>
      </c>
      <c r="J44" s="26">
        <v>611</v>
      </c>
    </row>
    <row r="46" spans="2:11" x14ac:dyDescent="0.3">
      <c r="B46" s="74" t="s">
        <v>174</v>
      </c>
      <c r="C46" s="36"/>
      <c r="D46" s="36"/>
      <c r="E46" s="36"/>
    </row>
    <row r="47" spans="2:11" x14ac:dyDescent="0.3">
      <c r="C47" s="34"/>
      <c r="D47" s="34"/>
      <c r="E47" s="32"/>
    </row>
    <row r="49" spans="2:12" x14ac:dyDescent="0.3">
      <c r="B49" s="35" t="s">
        <v>175</v>
      </c>
    </row>
    <row r="50" spans="2:12" ht="12.65" customHeight="1" x14ac:dyDescent="0.3">
      <c r="C50" s="144" t="s">
        <v>147</v>
      </c>
      <c r="D50" s="145"/>
      <c r="E50" s="144" t="s">
        <v>148</v>
      </c>
      <c r="F50" s="145"/>
      <c r="I50" s="144" t="s">
        <v>147</v>
      </c>
      <c r="J50" s="145"/>
      <c r="K50" s="144" t="s">
        <v>148</v>
      </c>
      <c r="L50" s="145"/>
    </row>
    <row r="51" spans="2:12" ht="12.65" customHeight="1" x14ac:dyDescent="0.3">
      <c r="B51" s="56" t="s">
        <v>176</v>
      </c>
      <c r="C51" s="56" t="s">
        <v>177</v>
      </c>
      <c r="D51" s="56" t="s">
        <v>178</v>
      </c>
      <c r="E51" s="56" t="s">
        <v>177</v>
      </c>
      <c r="F51" s="56" t="s">
        <v>178</v>
      </c>
      <c r="H51" s="56" t="s">
        <v>176</v>
      </c>
      <c r="I51" s="56" t="s">
        <v>177</v>
      </c>
      <c r="J51" s="56" t="s">
        <v>178</v>
      </c>
      <c r="K51" s="56" t="s">
        <v>177</v>
      </c>
      <c r="L51" s="56" t="s">
        <v>178</v>
      </c>
    </row>
    <row r="52" spans="2:12" x14ac:dyDescent="0.3">
      <c r="B52" s="26" t="s">
        <v>179</v>
      </c>
      <c r="C52" s="129">
        <v>1</v>
      </c>
      <c r="D52" s="129">
        <v>3</v>
      </c>
      <c r="E52" s="129">
        <v>1</v>
      </c>
      <c r="F52" s="129">
        <v>3</v>
      </c>
      <c r="H52" s="26" t="s">
        <v>179</v>
      </c>
      <c r="I52" s="129">
        <v>1</v>
      </c>
      <c r="J52" s="129">
        <v>3</v>
      </c>
      <c r="K52" s="129">
        <v>1</v>
      </c>
      <c r="L52" s="129">
        <v>3</v>
      </c>
    </row>
    <row r="53" spans="2:12" x14ac:dyDescent="0.3">
      <c r="B53" s="26" t="s">
        <v>155</v>
      </c>
      <c r="C53" s="26">
        <v>0.5</v>
      </c>
      <c r="D53" s="129">
        <v>1</v>
      </c>
      <c r="E53" s="26">
        <v>0.5</v>
      </c>
      <c r="F53" s="129">
        <v>1</v>
      </c>
      <c r="H53" s="26" t="s">
        <v>155</v>
      </c>
      <c r="I53" s="26">
        <v>0.5</v>
      </c>
      <c r="J53" s="129">
        <v>1</v>
      </c>
      <c r="K53" s="26">
        <v>0.5</v>
      </c>
      <c r="L53" s="129">
        <v>1</v>
      </c>
    </row>
    <row r="54" spans="2:12" x14ac:dyDescent="0.3">
      <c r="E54" s="1"/>
      <c r="F54" s="1"/>
      <c r="I54" s="34"/>
      <c r="J54" s="34"/>
      <c r="K54" s="32"/>
    </row>
    <row r="55" spans="2:12" x14ac:dyDescent="0.3">
      <c r="B55" s="35" t="s">
        <v>180</v>
      </c>
      <c r="I55" s="34"/>
      <c r="J55" s="32"/>
      <c r="K55" s="34"/>
    </row>
    <row r="56" spans="2:12" ht="12.65" customHeight="1" x14ac:dyDescent="0.3">
      <c r="C56" s="144" t="s">
        <v>147</v>
      </c>
      <c r="D56" s="145"/>
      <c r="E56" s="144" t="s">
        <v>148</v>
      </c>
      <c r="F56" s="145"/>
      <c r="I56" s="144" t="s">
        <v>147</v>
      </c>
      <c r="J56" s="145"/>
      <c r="K56" s="144" t="s">
        <v>148</v>
      </c>
      <c r="L56" s="145"/>
    </row>
    <row r="57" spans="2:12" x14ac:dyDescent="0.3">
      <c r="B57" s="56" t="s">
        <v>176</v>
      </c>
      <c r="C57" s="56" t="s">
        <v>177</v>
      </c>
      <c r="D57" s="56" t="s">
        <v>178</v>
      </c>
      <c r="E57" s="56" t="s">
        <v>177</v>
      </c>
      <c r="F57" s="56" t="s">
        <v>178</v>
      </c>
      <c r="H57" s="56" t="s">
        <v>176</v>
      </c>
      <c r="I57" s="56" t="s">
        <v>177</v>
      </c>
      <c r="J57" s="56" t="s">
        <v>178</v>
      </c>
      <c r="K57" s="56" t="s">
        <v>177</v>
      </c>
      <c r="L57" s="56" t="s">
        <v>178</v>
      </c>
    </row>
    <row r="58" spans="2:12" x14ac:dyDescent="0.3">
      <c r="B58" s="26" t="s">
        <v>179</v>
      </c>
      <c r="C58" s="26">
        <v>1.1000000000000001</v>
      </c>
      <c r="D58" s="26">
        <v>3</v>
      </c>
      <c r="E58" s="26">
        <v>1.2</v>
      </c>
      <c r="F58" s="129">
        <v>3</v>
      </c>
      <c r="H58" s="26" t="s">
        <v>179</v>
      </c>
      <c r="I58" s="26">
        <v>1.1000000000000001</v>
      </c>
      <c r="J58" s="26">
        <v>3</v>
      </c>
      <c r="K58" s="26">
        <v>1.2</v>
      </c>
      <c r="L58" s="26">
        <v>3</v>
      </c>
    </row>
    <row r="59" spans="2:12" x14ac:dyDescent="0.3">
      <c r="B59" s="26" t="s">
        <v>155</v>
      </c>
      <c r="C59" s="26">
        <v>0.5</v>
      </c>
      <c r="D59" s="26">
        <v>0.9</v>
      </c>
      <c r="E59" s="26">
        <v>0.5</v>
      </c>
      <c r="F59" s="26">
        <v>0.9</v>
      </c>
      <c r="H59" s="26" t="s">
        <v>155</v>
      </c>
      <c r="I59" s="26">
        <v>0.5</v>
      </c>
      <c r="J59" s="26">
        <v>0.9</v>
      </c>
      <c r="K59" s="26">
        <v>0.5</v>
      </c>
      <c r="L59" s="26">
        <v>0.9</v>
      </c>
    </row>
    <row r="60" spans="2:12" x14ac:dyDescent="0.3">
      <c r="E60" s="1"/>
      <c r="F60" s="1"/>
      <c r="I60" s="34"/>
      <c r="J60" s="32"/>
      <c r="K60" s="34"/>
    </row>
    <row r="61" spans="2:12" x14ac:dyDescent="0.3">
      <c r="E61" s="1"/>
      <c r="F61" s="1"/>
      <c r="I61" s="34"/>
      <c r="J61" s="32"/>
      <c r="K61" s="34"/>
    </row>
    <row r="62" spans="2:12" x14ac:dyDescent="0.3">
      <c r="B62" s="73" t="s">
        <v>181</v>
      </c>
    </row>
    <row r="86" spans="8:8" x14ac:dyDescent="0.3">
      <c r="H86" t="s">
        <v>182</v>
      </c>
    </row>
  </sheetData>
  <mergeCells count="18">
    <mergeCell ref="I11:J11"/>
    <mergeCell ref="I19:J19"/>
    <mergeCell ref="K50:L50"/>
    <mergeCell ref="I50:J50"/>
    <mergeCell ref="I39:J39"/>
    <mergeCell ref="B2:E2"/>
    <mergeCell ref="C50:D50"/>
    <mergeCell ref="E50:F50"/>
    <mergeCell ref="C39:D39"/>
    <mergeCell ref="C11:D11"/>
    <mergeCell ref="C19:D19"/>
    <mergeCell ref="E19:F19"/>
    <mergeCell ref="E11:F11"/>
    <mergeCell ref="I27:J27"/>
    <mergeCell ref="C56:D56"/>
    <mergeCell ref="E56:F56"/>
    <mergeCell ref="I56:J56"/>
    <mergeCell ref="K56:L56"/>
  </mergeCells>
  <pageMargins left="0.7" right="0.7" top="0.75" bottom="0.65" header="0.3" footer="0.3"/>
  <pageSetup paperSize="9" scale="64" orientation="landscape"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description xmlns="http://schemas.microsoft.com/sharepoint/v3" xsi:nil="true"/>
    <fca_livelink_obj_id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10</Value>
      <Value>2</Value>
      <Value>15</Value>
    </TaxCatchAll>
    <ebe3ac922b08455d9a658c92f4c5e4fd xmlns="964f0a7c-bcf0-4337-b577-3747e0a5c4bc">
      <Terms xmlns="http://schemas.microsoft.com/office/infopath/2007/PartnerControls">
        <TermInfo xmlns="http://schemas.microsoft.com/office/infopath/2007/PartnerControls">
          <TermName xmlns="http://schemas.microsoft.com/office/infopath/2007/PartnerControls">Data Publications</TermName>
          <TermId xmlns="http://schemas.microsoft.com/office/infopath/2007/PartnerControls">fa9346a5-7858-47f9-bca3-849a264b1c61</TermId>
        </TermInfo>
      </Terms>
    </ebe3ac922b08455d9a658c92f4c5e4fd>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273KTE4UHKTJ-2103540558-264</_dlc_DocId>
    <_dlc_DocIdUrl xmlns="964f0a7c-bcf0-4337-b577-3747e0a5c4bc">
      <Url>https://thefca.sharepoint.com/sites/DatAnaAndIns/_layouts/15/DocIdRedir.aspx?ID=273KTE4UHKTJ-2103540558-264</Url>
      <Description>273KTE4UHKTJ-2103540558-264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101" ma:contentTypeDescription="Innovation Document" ma:contentTypeScope="" ma:versionID="d6562d93cb5c763c4ed1015bb9f12c39">
  <xsd:schema xmlns:xsd="http://www.w3.org/2001/XMLSchema" xmlns:xs="http://www.w3.org/2001/XMLSchema" xmlns:p="http://schemas.microsoft.com/office/2006/metadata/properties" xmlns:ns1="http://schemas.microsoft.com/sharepoint/v3" xmlns:ns2="964f0a7c-bcf0-4337-b577-3747e0a5c4bc" xmlns:ns3="ed2ea750-bca1-4514-9c48-8c09bc9f4fc4" targetNamespace="http://schemas.microsoft.com/office/2006/metadata/properties" ma:root="true" ma:fieldsID="f2e6299fbf6038363fa03bf54a54efec" ns1:_="" ns2:_="" ns3:_="">
    <xsd:import namespace="http://schemas.microsoft.com/sharepoint/v3"/>
    <xsd:import namespace="964f0a7c-bcf0-4337-b577-3747e0a5c4bc"/>
    <xsd:import namespace="ed2ea750-bca1-4514-9c48-8c09bc9f4fc4"/>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ma:taxonomy="true" ma:internalName="ebe3ac922b08455d9a658c92f4c5e4fd" ma:taxonomyFieldName="fca_inn_team" ma:displayName="Inn Team" ma:readOnly="false"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ea750-bca1-4514-9c48-8c09bc9f4fc4" elementFormDefault="qualified">
    <xsd:import namespace="http://schemas.microsoft.com/office/2006/documentManagement/types"/>
    <xsd:import namespace="http://schemas.microsoft.com/office/infopath/2007/PartnerControls"/>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41bad0b-5ec6-4ecd-811e-f9d8ff358b9c" ContentTypeId="0x0101005A9549D9A06FAF49B2796176C16A6E1109" PreviousValue="false"/>
</file>

<file path=customXml/itemProps1.xml><?xml version="1.0" encoding="utf-8"?>
<ds:datastoreItem xmlns:ds="http://schemas.openxmlformats.org/officeDocument/2006/customXml" ds:itemID="{975439AE-506C-49C0-A0AC-DDEC09EBDC20}">
  <ds:schemaRefs>
    <ds:schemaRef ds:uri="http://schemas.microsoft.com/sharepoint/events"/>
  </ds:schemaRefs>
</ds:datastoreItem>
</file>

<file path=customXml/itemProps2.xml><?xml version="1.0" encoding="utf-8"?>
<ds:datastoreItem xmlns:ds="http://schemas.openxmlformats.org/officeDocument/2006/customXml" ds:itemID="{F1797629-A617-46F3-9B75-7AE9D0673D9D}">
  <ds:schemaRefs>
    <ds:schemaRef ds:uri="http://schemas.microsoft.com/sharepoint/v3/contenttype/forms"/>
  </ds:schemaRefs>
</ds:datastoreItem>
</file>

<file path=customXml/itemProps3.xml><?xml version="1.0" encoding="utf-8"?>
<ds:datastoreItem xmlns:ds="http://schemas.openxmlformats.org/officeDocument/2006/customXml" ds:itemID="{C4A272BD-EB41-4C2C-9BA7-FBBC7854F322}">
  <ds:schemaRefs>
    <ds:schemaRef ds:uri="http://schemas.microsoft.com/office/2006/metadata/properties"/>
    <ds:schemaRef ds:uri="http://schemas.microsoft.com/office/infopath/2007/PartnerControls"/>
    <ds:schemaRef ds:uri="http://schemas.microsoft.com/sharepoint/v3"/>
    <ds:schemaRef ds:uri="964f0a7c-bcf0-4337-b577-3747e0a5c4bc"/>
  </ds:schemaRefs>
</ds:datastoreItem>
</file>

<file path=customXml/itemProps4.xml><?xml version="1.0" encoding="utf-8"?>
<ds:datastoreItem xmlns:ds="http://schemas.openxmlformats.org/officeDocument/2006/customXml" ds:itemID="{65DA90A1-592D-4781-84FC-FAF53CF70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ed2ea750-bca1-4514-9c48-8c09bc9f4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5F94E7E-43A4-4264-BC6D-9CF955CF606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vt:lpstr>
      <vt:lpstr>RMAR Methodology</vt:lpstr>
      <vt:lpstr>Data tables - section 1</vt:lpstr>
      <vt:lpstr>Data tables - section 2</vt:lpstr>
      <vt:lpstr>Data tables - section 3</vt:lpstr>
      <vt:lpstr>Data tables - section 4</vt:lpstr>
      <vt:lpstr>Data tables - section 5</vt:lpstr>
      <vt:lpstr>'RMAR Methodology'!Print_Area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2022-07-18T14:53:17Z</dcterms:created>
  <dcterms:modified xsi:type="dcterms:W3CDTF">2022-09-26T10:55:18Z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0x0101005A9549D9A06FAF49B2796176C16A6E1109003BE3CB6B5090EE408A7F94BB0B61E883</vt:lpwstr>
  </property>
  <property fmtid="{D5CDD505-2E9C-101B-9397-08002B2CF9AE}" pid="3" name="fca_document_purpose">
    <vt:lpwstr>15;#External Publication|93cd019f-026d-4f86-80ef-37a4cf0d41cd</vt:lpwstr>
  </property>
  <property fmtid="{D5CDD505-2E9C-101B-9397-08002B2CF9AE}" pid="4" name="fca_inn_team">
    <vt:lpwstr>10;#Data Publications|fa9346a5-7858-47f9-bca3-849a264b1c61</vt:lpwstr>
  </property>
  <property fmtid="{D5CDD505-2E9C-101B-9397-08002B2CF9AE}" pid="5" name="fca_information_classification">
    <vt:lpwstr>2</vt:lpwstr>
  </property>
  <property fmtid="{D5CDD505-2E9C-101B-9397-08002B2CF9AE}" pid="6" name="_dlc_DocIdItemGuid">
    <vt:lpwstr>c2a47c67-d2d2-4fda-844c-c6e731b855e7</vt:lpwstr>
  </property>
</Properties>
</file>