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330" windowWidth="7545" windowHeight="4845" tabRatio="749"/>
  </bookViews>
  <sheets>
    <sheet name="Contents" sheetId="1" r:id="rId1"/>
    <sheet name="1 Products and Causes" sheetId="7" r:id="rId2"/>
    <sheet name="2 Volumes" sheetId="3" r:id="rId3"/>
    <sheet name="2a Volumes by Product Name" sheetId="9" r:id="rId4"/>
    <sheet name="3 Speed" sheetId="5" r:id="rId5"/>
    <sheet name="4 Upheld" sheetId="6" r:id="rId6"/>
    <sheet name="5 Redress" sheetId="10" r:id="rId7"/>
    <sheet name="6 Notes 1&amp;2" sheetId="2" r:id="rId8"/>
  </sheets>
  <definedNames>
    <definedName name="Application" localSheetId="2">'2 Volumes'!Application</definedName>
    <definedName name="Application" localSheetId="3">'2a Volumes by Product Name'!Application</definedName>
    <definedName name="Application" localSheetId="4">'3 Speed'!Application</definedName>
    <definedName name="Application" localSheetId="6">'5 Redress'!Application</definedName>
    <definedName name="Application" localSheetId="7">'6 Notes 1&amp;2'!Application</definedName>
    <definedName name="Application" localSheetId="0">Contents!Application</definedName>
    <definedName name="Application">[0]!Application</definedName>
    <definedName name="Industry">#REF!</definedName>
    <definedName name="rmcName" localSheetId="2">[0]!Component</definedName>
    <definedName name="rmcName" localSheetId="3">[0]!Component</definedName>
    <definedName name="rmcName" localSheetId="4">[0]!Component</definedName>
    <definedName name="rmcName" localSheetId="6">[0]!Component</definedName>
    <definedName name="rmcName" localSheetId="7">[0]!Component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6">[0]!Period</definedName>
    <definedName name="rmcPeriod" localSheetId="7">[0]!Period</definedName>
    <definedName name="rmcPeriod" localSheetId="0">[0]!Period</definedName>
    <definedName name="rmcPeriod">[0]!Period</definedName>
    <definedName name="Society">#REF!</definedName>
    <definedName name="ss" localSheetId="2">[0]!Period</definedName>
    <definedName name="ss" localSheetId="3">[0]!Period</definedName>
    <definedName name="ss" localSheetId="4">[0]!Period</definedName>
    <definedName name="ss" localSheetId="6">[0]!Period</definedName>
    <definedName name="ss" localSheetId="7">[0]!Period</definedName>
    <definedName name="ss" localSheetId="0">[0]!Period</definedName>
    <definedName name="ss">[0]!Period</definedName>
  </definedNames>
  <calcPr calcId="145621"/>
</workbook>
</file>

<file path=xl/calcChain.xml><?xml version="1.0" encoding="utf-8"?>
<calcChain xmlns="http://schemas.openxmlformats.org/spreadsheetml/2006/main">
  <c r="C51" i="2" l="1"/>
  <c r="C68" i="2"/>
  <c r="AE31" i="6"/>
  <c r="AH26" i="6"/>
  <c r="AH27" i="6"/>
  <c r="AH28" i="6"/>
  <c r="AH29" i="6"/>
  <c r="AH25" i="6"/>
  <c r="AF29" i="6"/>
  <c r="AF28" i="6"/>
  <c r="AF27" i="6"/>
  <c r="AF26" i="6"/>
  <c r="AF25" i="6"/>
  <c r="AD26" i="6"/>
  <c r="AD27" i="6"/>
  <c r="AD28" i="6"/>
  <c r="AD29" i="6"/>
  <c r="AD25" i="6"/>
  <c r="AG31" i="6"/>
  <c r="AC31" i="6"/>
  <c r="AG20" i="6"/>
  <c r="AH30" i="5"/>
  <c r="AH19" i="5"/>
  <c r="AE20" i="6"/>
  <c r="AF30" i="5"/>
  <c r="AF19" i="5"/>
  <c r="AC20" i="6"/>
  <c r="AD30" i="5"/>
  <c r="AD19" i="5"/>
  <c r="AA20" i="6"/>
  <c r="AB30" i="5"/>
  <c r="AB19" i="5"/>
  <c r="Y20" i="6"/>
  <c r="Z30" i="5"/>
  <c r="X30" i="5"/>
  <c r="Z19" i="5"/>
  <c r="R14" i="7"/>
  <c r="R12" i="7"/>
  <c r="R13" i="7"/>
  <c r="R11" i="7"/>
  <c r="R10" i="7"/>
  <c r="R9" i="7"/>
  <c r="P14" i="7"/>
  <c r="P12" i="7"/>
  <c r="P13" i="7"/>
  <c r="P11" i="7"/>
  <c r="P10" i="7"/>
  <c r="P9" i="7"/>
  <c r="N14" i="7"/>
  <c r="N12" i="7"/>
  <c r="N13" i="7"/>
  <c r="N11" i="7"/>
  <c r="N10" i="7"/>
  <c r="N9" i="7"/>
  <c r="L14" i="7"/>
  <c r="L12" i="7"/>
  <c r="L13" i="7"/>
  <c r="L11" i="7"/>
  <c r="L10" i="7"/>
  <c r="L9" i="7"/>
  <c r="J14" i="7"/>
  <c r="J12" i="7"/>
  <c r="J13" i="7"/>
  <c r="J11" i="7"/>
  <c r="J10" i="7"/>
  <c r="J9" i="7"/>
  <c r="H9" i="7"/>
  <c r="H10" i="7"/>
  <c r="H11" i="7"/>
  <c r="H13" i="7"/>
  <c r="H12" i="7"/>
  <c r="H14" i="7"/>
  <c r="F34" i="9"/>
  <c r="W20" i="6"/>
  <c r="U30" i="6"/>
  <c r="U31" i="6" s="1"/>
  <c r="W30" i="6"/>
  <c r="X19" i="5"/>
  <c r="E22" i="9"/>
  <c r="J16" i="3"/>
  <c r="V18" i="5"/>
  <c r="V19" i="5"/>
  <c r="T18" i="5"/>
  <c r="R18" i="5"/>
  <c r="P18" i="5"/>
  <c r="N18" i="5"/>
  <c r="L18" i="5"/>
  <c r="J18" i="5"/>
  <c r="H18" i="5"/>
  <c r="V26" i="6"/>
  <c r="V27" i="6"/>
  <c r="V28" i="6"/>
  <c r="V29" i="6"/>
  <c r="V25" i="6"/>
  <c r="D38" i="3"/>
  <c r="E38" i="3"/>
  <c r="F38" i="3"/>
  <c r="G38" i="3"/>
  <c r="H38" i="3"/>
  <c r="I38" i="3"/>
  <c r="J38" i="3"/>
  <c r="U19" i="6"/>
  <c r="U20" i="6" s="1"/>
  <c r="E51" i="3"/>
  <c r="F51" i="3"/>
  <c r="G51" i="3"/>
  <c r="H51" i="3"/>
  <c r="P19" i="5"/>
  <c r="I51" i="3"/>
  <c r="J51" i="3"/>
  <c r="D51" i="3"/>
  <c r="J29" i="3"/>
  <c r="E16" i="3"/>
  <c r="F16" i="3"/>
  <c r="G16" i="3"/>
  <c r="H16" i="3"/>
  <c r="I16" i="3"/>
  <c r="S19" i="6"/>
  <c r="S20" i="6" s="1"/>
  <c r="Q19" i="6"/>
  <c r="O19" i="6"/>
  <c r="O20" i="6" s="1"/>
  <c r="M19" i="6"/>
  <c r="M20" i="6" s="1"/>
  <c r="K19" i="6"/>
  <c r="K20" i="6" s="1"/>
  <c r="G19" i="6"/>
  <c r="I19" i="6"/>
  <c r="I20" i="6" s="1"/>
  <c r="E29" i="3"/>
  <c r="F29" i="3"/>
  <c r="G29" i="3"/>
  <c r="H29" i="3"/>
  <c r="I29" i="3"/>
  <c r="D16" i="3"/>
  <c r="G20" i="6"/>
  <c r="T19" i="5"/>
  <c r="R19" i="5"/>
  <c r="J19" i="5"/>
  <c r="N19" i="5"/>
  <c r="Q20" i="6"/>
  <c r="L19" i="5"/>
  <c r="H19" i="5"/>
  <c r="D29" i="3"/>
</calcChain>
</file>

<file path=xl/sharedStrings.xml><?xml version="1.0" encoding="utf-8"?>
<sst xmlns="http://schemas.openxmlformats.org/spreadsheetml/2006/main" count="427" uniqueCount="211">
  <si>
    <t>Note 1</t>
  </si>
  <si>
    <t>Volumes</t>
  </si>
  <si>
    <t>Speed of resolution</t>
  </si>
  <si>
    <t>COMPLAINTS STATISTICS TABLES</t>
  </si>
  <si>
    <t xml:space="preserve">Number of complaints by cause of complaint </t>
  </si>
  <si>
    <t>Reporting Periods:</t>
  </si>
  <si>
    <t>Other</t>
  </si>
  <si>
    <t>2008-H1</t>
  </si>
  <si>
    <t>2007-H2</t>
  </si>
  <si>
    <t>2007-H1</t>
  </si>
  <si>
    <t>2006-H2</t>
  </si>
  <si>
    <t>2006-H1</t>
  </si>
  <si>
    <t>Banking &amp; Loans</t>
  </si>
  <si>
    <t>Home Finance</t>
  </si>
  <si>
    <t>Investments</t>
  </si>
  <si>
    <t>Building Society</t>
  </si>
  <si>
    <t>Credit Union</t>
  </si>
  <si>
    <t>Investment Management</t>
  </si>
  <si>
    <t>Personal Investment</t>
  </si>
  <si>
    <t>Securities &amp; Futures</t>
  </si>
  <si>
    <t>Mortgage Business</t>
  </si>
  <si>
    <t>Complaints Upheld</t>
  </si>
  <si>
    <t>Independent Financial Advisor (IFA)</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</si>
  <si>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</si>
  <si>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</si>
  <si>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</si>
  <si>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</si>
  <si>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</si>
  <si>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</si>
  <si>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</si>
  <si>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</si>
  <si>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</si>
  <si>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</si>
  <si>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</si>
  <si>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</si>
  <si>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</si>
  <si>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</si>
  <si>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</si>
  <si>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</si>
  <si>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</si>
  <si>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</si>
  <si>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</si>
  <si>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</si>
  <si>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</si>
  <si>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</si>
  <si>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</si>
  <si>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</si>
  <si>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</si>
  <si>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</si>
  <si>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</si>
  <si>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</si>
  <si>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</si>
  <si>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</si>
  <si>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</si>
  <si>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</si>
  <si>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</si>
  <si>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</si>
  <si>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</si>
  <si>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</si>
  <si>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</si>
  <si>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</si>
  <si>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</si>
  <si>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Product Name</t>
  </si>
  <si>
    <t>Total</t>
  </si>
  <si>
    <t>2008-H2</t>
  </si>
  <si>
    <t>Total (Product Group)</t>
  </si>
  <si>
    <t xml:space="preserve">Number and percentage of complaints by product group and cause as a proportion of total complaints for each product group </t>
  </si>
  <si>
    <t>Friendly Society</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</si>
  <si>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</si>
  <si>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</si>
  <si>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</si>
  <si>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</si>
  <si>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</si>
  <si>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</si>
  <si>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</si>
  <si>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</si>
  <si>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</si>
  <si>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</si>
  <si>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</si>
  <si>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</si>
  <si>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Banking</t>
  </si>
  <si>
    <t>Decumulation, life and pensions</t>
  </si>
  <si>
    <t>Other (up to 31 July 2009 only)</t>
  </si>
  <si>
    <t>General insurance &amp; pure protection</t>
  </si>
  <si>
    <t>Advising, selling and arranging</t>
  </si>
  <si>
    <t>Arrears related</t>
  </si>
  <si>
    <t>General admin/customer service</t>
  </si>
  <si>
    <t>Terms and disputed sums/charges</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</si>
  <si>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</si>
  <si>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</si>
  <si>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</si>
  <si>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</si>
  <si>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</si>
  <si>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</si>
  <si>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</si>
  <si>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</si>
  <si>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</si>
  <si>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</si>
  <si>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</si>
  <si>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</si>
  <si>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</si>
  <si>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</si>
  <si>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</si>
  <si>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</si>
  <si>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</si>
  <si>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regulated home finance products</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</si>
  <si>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</si>
  <si>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</si>
  <si>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</si>
  <si>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</si>
  <si>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</si>
  <si>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</si>
  <si>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</si>
  <si>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</si>
  <si>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</si>
  <si>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</si>
  <si>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</si>
  <si>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</si>
  <si>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</si>
  <si>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</si>
  <si>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Redress paid by type of product (Note 1)</t>
  </si>
  <si>
    <t>Current Accounts</t>
  </si>
  <si>
    <t>unregulated loans</t>
  </si>
  <si>
    <t>Savings (inc. Cash ISA) and other banking</t>
  </si>
  <si>
    <t>other regulated home finance products</t>
  </si>
  <si>
    <t>other unregulated home finance products</t>
  </si>
  <si>
    <t>Other decumulaton, life and pensions</t>
  </si>
  <si>
    <t>PEPs/ISAs (exc. Cash ISAs)</t>
  </si>
  <si>
    <t>Investment management/services (inc. platforms)</t>
  </si>
  <si>
    <t>The product groups are made up of the following product names (a)</t>
  </si>
  <si>
    <t>Savings (inc Cash ISA) and other banking</t>
  </si>
  <si>
    <t>Total £</t>
  </si>
  <si>
    <t>Complaints upheld by firm type (Note 2)</t>
  </si>
  <si>
    <t>Redress</t>
  </si>
  <si>
    <t>Proportion of complaints upheld by type of product</t>
  </si>
  <si>
    <t>(b)</t>
  </si>
  <si>
    <t xml:space="preserve">Banking </t>
  </si>
  <si>
    <t>Number of complaints by type of product (a)</t>
  </si>
  <si>
    <t>Number of closed complaints by firm type (a)</t>
  </si>
  <si>
    <t>Number of complaints by firm type (a)</t>
  </si>
  <si>
    <t>Number of closed complaints by type of product</t>
  </si>
  <si>
    <t xml:space="preserve">Notes: </t>
  </si>
  <si>
    <t>Number and percentage of complaints closed within 8 weeks as a proportion of total closed complaints for each firm and product type</t>
  </si>
  <si>
    <t>Complaints closed within 8 weeks by firm type (Note 2)</t>
  </si>
  <si>
    <t>Proportion of complaints closed within 8 weeks by firm type</t>
  </si>
  <si>
    <t>Proportion of complaints closed within 8 weeks by type of product</t>
  </si>
  <si>
    <t>2010-H1</t>
  </si>
  <si>
    <t>Complaints (3) - Speed of resolution</t>
  </si>
  <si>
    <t>Amount of redress paid by firm and product type (from 1 August 2009)</t>
  </si>
  <si>
    <t>Complaints closed within 8 weeks by type of product from 1 August 2009 (Note 1)</t>
  </si>
  <si>
    <t>Complaints upheld by type of product from 1 August 2009 (Note 1)</t>
  </si>
  <si>
    <t>Number of closed complaints by type of product from 1 August 2009 (a)</t>
  </si>
  <si>
    <t>(a) Refer to Notes 1&amp;2 for product names and firm types.</t>
  </si>
  <si>
    <t>Product Group (a):</t>
  </si>
  <si>
    <t>(a) Refer to Note 1 for the product names in each product group.</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</si>
  <si>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</si>
  <si>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</si>
  <si>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</si>
  <si>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</si>
  <si>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Volumes by product name</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</si>
  <si>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</si>
  <si>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</si>
  <si>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</si>
  <si>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</si>
  <si>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</si>
  <si>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N/A</t>
  </si>
  <si>
    <t>2011-H2</t>
  </si>
  <si>
    <t>2012-H1</t>
  </si>
  <si>
    <t>H1 means first half of the year (1 Jan to 30 June), H2 means second half of the year (1 July to 31 December).</t>
  </si>
  <si>
    <t>Table:</t>
  </si>
  <si>
    <t>Decumulation, life and pensions (b)</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</si>
  <si>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</si>
  <si>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</si>
  <si>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</si>
  <si>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</si>
  <si>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</si>
  <si>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</si>
  <si>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</si>
  <si>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(a) New product groups and names applicable from 1 August 2009.
(b) “Decumulation” means the conversion of pension assets accumulated during working life into pension income to be spent during retirement.</t>
  </si>
  <si>
    <t>(b) “Decumulation” means the conversion of pension assets accumulated during working life into pension income to be spent during retirement.</t>
  </si>
  <si>
    <t>2013-H1</t>
  </si>
  <si>
    <r>
      <t xml:space="preserve">Other </t>
    </r>
    <r>
      <rPr>
        <b/>
        <sz val="8"/>
        <rFont val="Tahoma"/>
        <family val="2"/>
      </rPr>
      <t>(b)</t>
    </r>
  </si>
  <si>
    <r>
      <t>Other</t>
    </r>
    <r>
      <rPr>
        <b/>
        <sz val="8"/>
        <rFont val="Tahoma"/>
        <family val="2"/>
      </rPr>
      <t xml:space="preserve"> (b)</t>
    </r>
  </si>
  <si>
    <t>Number of Firms as at 31 March 2013 (a)</t>
  </si>
  <si>
    <t>Other (b)</t>
  </si>
  <si>
    <t>EEA Authorised (a)</t>
  </si>
  <si>
    <t>Notes 1&amp;2</t>
  </si>
  <si>
    <t xml:space="preserve"> </t>
  </si>
  <si>
    <t>All redress data has been updated from the previous publication due to firm resubmissions.</t>
  </si>
  <si>
    <t>(b) Now includes authorised professional firms as the number of complaints previously recorded against the 'Professional Firms' category were relatively low and no firm in this category is required to publish their own data.</t>
  </si>
  <si>
    <t>Back to contents page</t>
  </si>
  <si>
    <t>(Click on the hyperlinks below)</t>
  </si>
  <si>
    <t xml:space="preserve">AGGREGATE COMPLAINTS STATISTICS: 2006 to 2013 </t>
  </si>
  <si>
    <t>Complaints by product group and cause of complaint (2013 H2)</t>
  </si>
  <si>
    <t>Complaints (1) - Complaints by product group and cause (second half of 2013*)</t>
  </si>
  <si>
    <t>2013 H2* - Complaints by product group and cause of complaint</t>
  </si>
  <si>
    <t>* H2 means the second half of the year: 1 July to 31 December</t>
  </si>
  <si>
    <t>2013-H2</t>
  </si>
  <si>
    <t>(d)</t>
  </si>
  <si>
    <t xml:space="preserve">Other </t>
  </si>
  <si>
    <r>
      <t xml:space="preserve">Complaints (2a) - Volumes by Product Name </t>
    </r>
    <r>
      <rPr>
        <b/>
        <sz val="10"/>
        <color indexed="60"/>
        <rFont val="Tahoma"/>
        <family val="2"/>
      </rPr>
      <t>(a)</t>
    </r>
  </si>
  <si>
    <t>(a) Firm numbers above exclude 'EEA Authorised' firms which 'passport' into the UK from the European Economic Area (EEA) via one or more Directive. These firms are listed under the EEA Authorised category. For more information visit our website at http://www.fca.org.uk/firms/being-regulated/passporting</t>
  </si>
  <si>
    <r>
      <t xml:space="preserve">Other </t>
    </r>
    <r>
      <rPr>
        <b/>
        <sz val="8"/>
        <rFont val="Tahoma"/>
        <family val="2"/>
      </rPr>
      <t xml:space="preserve">(e) </t>
    </r>
  </si>
  <si>
    <r>
      <t xml:space="preserve">Other GI/Pure protection </t>
    </r>
    <r>
      <rPr>
        <b/>
        <sz val="8"/>
        <rFont val="Tahoma"/>
        <family val="2"/>
      </rPr>
      <t>(e)</t>
    </r>
  </si>
  <si>
    <t>(e) Categories only available for firms to report prior to the reporting requirement changes on 1 August 2009. Therefore, data for this category will only be available up to end of July in 2009 H2.</t>
  </si>
  <si>
    <t>(b) Data has been updated from the previous publications due to firm resubmissions and firms changing categories.</t>
  </si>
  <si>
    <t>(c) Data has been updated from the previous publications due to firm resubmissions and firms changing categories.</t>
  </si>
  <si>
    <t>(a) Data has been updated from the previous publications due to firm resubmissions and firms changing categories.</t>
  </si>
  <si>
    <t>(d) 2013 H2 excludes data for Bradford &amp; Bingley Plc, Mortgage Express and Northern Rock (Asset Management) plc due to these firms changing their financial year from 1 January - 31 December to 1 April - 31 March. Complaints reporting is aligned to each firm’s financial year, so data for these firms will be included in the next publication for the first half of 2014 and will include complaints numbers between 1 July 2013 to 31 March 2014, covering a nine-month period instead of the usual six months. These 3 firms opened 45,018 complaints in 2013 H1</t>
  </si>
  <si>
    <t>(c) 2013 H2 excludes data for Bradford &amp; Bingley Plc, Mortgage Express and Northern Rock (Asset Management) plc due to these firms changing their financial year from 1 January - 31 December to 1 April - 31 March. Complaints reporting is aligned to each firm’s financial year, so data for these firms will be included in the next publication for the first half of 2014 and will include complaints numbers between 1 July 2013 to 31 March 2014, covering a nine-month period instead of the usual six months. These 3 firms opened 45,018 complaints in 2013 H1</t>
  </si>
  <si>
    <t xml:space="preserve">(a) 2013 H2 excludes data for Bradford &amp; Bingley Plc, Mortgage Express and Northern Rock (Asset Management) plc due to these firms changing their financial year from 1 January - 31 December to 1 April - 31 March. Complaints reporting is aligned to each firm’s financial year, so data for these firms will be included in the next publication for the first half of 2014 and will include complaints numbers between 1 July 2013 to 31 March 2014, covering a nine-month period instead of the usual six months.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</si>
</sst>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quot;£&quot;000"/>
    <numFmt numFmtId="167" formatCode="#,##0,"/>
    <numFmt numFmtId="168" formatCode="0.0%"/>
    <numFmt numFmtId="169" formatCode="_(* #,##0_);_(* \(#,##0\);_(* &quot;-&quot;??_);_(@_)"/>
    <numFmt numFmtId="170" formatCode="#,##0%"/>
  </numFmts>
  <fonts count="39" x14ac:knownFonts="1">
    <font>
      <sz val="10"/>
      <name val="Arial"/>
    </font>
    <font>
      <sz val="10"/>
      <name val="Arial"/>
      <family val="2"/>
    </font>
    <font>
      <u/>
      <sz val="10"/>
      <color indexed="18"/>
      <name val="Arial"/>
      <family val="2"/>
    </font>
    <font>
      <sz val="10"/>
      <name val="Tahoma"/>
      <family val="2"/>
    </font>
    <font>
      <b/>
      <sz val="10"/>
      <color indexed="20"/>
      <name val="Tahoma"/>
      <family val="2"/>
    </font>
    <font>
      <sz val="10"/>
      <color indexed="8"/>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i/>
      <sz val="10"/>
      <name val="Arial"/>
      <family val="2"/>
    </font>
    <font>
      <sz val="10"/>
      <color indexed="55"/>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bgColor indexed="64"/>
      </patternFill>
    </fill>
  </fills>
  <borders count="16">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top/>
      <bottom style="thin">
        <color indexed="31"/>
      </bottom>
      <diagonal/>
    </border>
  </borders>
  <cellStyleXfs count="15">
    <xf numFmtId="0" fontId="0" fillId="0" borderId="0"/>
    <xf numFmtId="164" fontId="1" fillId="0" borderId="0" applyFont="0" applyFill="0" applyBorder="0" applyAlignment="0" applyProtection="0"/>
    <xf numFmtId="164" fontId="19" fillId="0" borderId="0" applyFont="0" applyFill="0" applyBorder="0" applyAlignment="0" applyProtection="0"/>
    <xf numFmtId="0" fontId="2" fillId="0" borderId="0" applyNumberFormat="0" applyFill="0" applyBorder="0" applyAlignment="0" applyProtection="0">
      <alignment vertical="top"/>
      <protection locked="0"/>
    </xf>
    <xf numFmtId="0" fontId="29" fillId="0" borderId="0"/>
    <xf numFmtId="0" fontId="1" fillId="0" borderId="0"/>
    <xf numFmtId="9" fontId="1"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3" fillId="0" borderId="0" xfId="0" applyFont="1"/>
    <xf numFmtId="0" fontId="4" fillId="0" borderId="0" xfId="0" applyFont="1"/>
    <xf numFmtId="0" fontId="7" fillId="0" borderId="0" xfId="0" applyFont="1" applyAlignment="1">
      <alignment horizontal="center"/>
    </xf>
    <xf numFmtId="0" fontId="7" fillId="0" borderId="0" xfId="0" applyFont="1"/>
    <xf numFmtId="0" fontId="7" fillId="0" borderId="0" xfId="0" applyFont="1" applyFill="1"/>
    <xf numFmtId="0" fontId="8" fillId="0" borderId="0" xfId="0" applyFont="1" applyAlignment="1"/>
    <xf numFmtId="0" fontId="9" fillId="0" borderId="0" xfId="0" applyFont="1"/>
    <xf numFmtId="0" fontId="9" fillId="0" borderId="0" xfId="0" applyFont="1" applyAlignment="1">
      <alignment horizontal="right"/>
    </xf>
    <xf numFmtId="0" fontId="10" fillId="2" borderId="1" xfId="0" applyFont="1" applyFill="1" applyBorder="1"/>
    <xf numFmtId="0" fontId="7" fillId="2" borderId="2" xfId="0" applyFont="1" applyFill="1" applyBorder="1"/>
    <xf numFmtId="0" fontId="7" fillId="0" borderId="0" xfId="0" applyFont="1" applyFill="1" applyBorder="1"/>
    <xf numFmtId="0" fontId="7" fillId="2" borderId="0" xfId="0" applyFont="1" applyFill="1" applyBorder="1"/>
    <xf numFmtId="0" fontId="10" fillId="0" borderId="0" xfId="0" applyFont="1" applyAlignment="1">
      <alignment horizontal="center"/>
    </xf>
    <xf numFmtId="0" fontId="7" fillId="3" borderId="3" xfId="0" applyFont="1" applyFill="1" applyBorder="1"/>
    <xf numFmtId="0" fontId="7" fillId="3" borderId="4" xfId="0" applyFont="1" applyFill="1" applyBorder="1" applyAlignment="1">
      <alignment horizontal="left"/>
    </xf>
    <xf numFmtId="0" fontId="7" fillId="3" borderId="5" xfId="0" applyFont="1" applyFill="1" applyBorder="1" applyAlignment="1">
      <alignment horizontal="left"/>
    </xf>
    <xf numFmtId="3" fontId="7" fillId="0" borderId="6" xfId="0" applyNumberFormat="1" applyFont="1" applyBorder="1"/>
    <xf numFmtId="0" fontId="11" fillId="3" borderId="3" xfId="0" applyFont="1" applyFill="1" applyBorder="1"/>
    <xf numFmtId="0" fontId="0" fillId="0" borderId="0" xfId="0" applyFill="1"/>
    <xf numFmtId="3" fontId="10" fillId="0" borderId="6" xfId="0" applyNumberFormat="1" applyFont="1" applyBorder="1"/>
    <xf numFmtId="0" fontId="10" fillId="2" borderId="1" xfId="0" applyFont="1" applyFill="1" applyBorder="1" applyAlignment="1">
      <alignment horizontal="left"/>
    </xf>
    <xf numFmtId="0" fontId="10" fillId="3" borderId="5" xfId="0" applyFont="1" applyFill="1" applyBorder="1" applyAlignment="1">
      <alignment horizontal="left"/>
    </xf>
    <xf numFmtId="0" fontId="13" fillId="2" borderId="1" xfId="0" applyFont="1" applyFill="1" applyBorder="1"/>
    <xf numFmtId="0" fontId="15" fillId="0" borderId="0" xfId="0" applyFont="1"/>
    <xf numFmtId="0" fontId="16" fillId="0" borderId="0" xfId="0" applyFont="1"/>
    <xf numFmtId="9" fontId="7" fillId="0" borderId="0" xfId="6" applyFont="1"/>
    <xf numFmtId="0" fontId="10" fillId="3" borderId="3" xfId="0" applyFont="1" applyFill="1" applyBorder="1" applyAlignment="1">
      <alignment horizontal="left"/>
    </xf>
    <xf numFmtId="9" fontId="10" fillId="0" borderId="6" xfId="6" applyFont="1" applyBorder="1"/>
    <xf numFmtId="0" fontId="17" fillId="0" borderId="0" xfId="0" applyFont="1" applyAlignment="1"/>
    <xf numFmtId="0" fontId="6" fillId="0" borderId="0" xfId="0" applyFont="1"/>
    <xf numFmtId="3" fontId="14" fillId="4" borderId="6" xfId="0" applyNumberFormat="1" applyFont="1" applyFill="1" applyBorder="1" applyAlignment="1">
      <alignment horizontal="right" vertical="top"/>
    </xf>
    <xf numFmtId="3" fontId="9" fillId="4" borderId="6" xfId="0" applyNumberFormat="1" applyFont="1" applyFill="1" applyBorder="1" applyAlignment="1">
      <alignment horizontal="right" vertical="top"/>
    </xf>
    <xf numFmtId="0" fontId="7" fillId="3" borderId="6" xfId="0" applyFont="1" applyFill="1" applyBorder="1" applyAlignment="1">
      <alignment horizontal="left"/>
    </xf>
    <xf numFmtId="0" fontId="10" fillId="3" borderId="6" xfId="0" applyFont="1" applyFill="1" applyBorder="1" applyAlignment="1">
      <alignment horizontal="left"/>
    </xf>
    <xf numFmtId="0" fontId="7" fillId="3" borderId="6" xfId="0" applyFont="1" applyFill="1" applyBorder="1" applyAlignment="1">
      <alignment horizontal="left" indent="2"/>
    </xf>
    <xf numFmtId="0" fontId="10" fillId="2" borderId="6" xfId="0" applyFont="1" applyFill="1" applyBorder="1"/>
    <xf numFmtId="49" fontId="14" fillId="2" borderId="6" xfId="0" applyNumberFormat="1" applyFont="1" applyFill="1" applyBorder="1" applyAlignment="1">
      <alignment vertical="top" wrapText="1"/>
    </xf>
    <xf numFmtId="49" fontId="9" fillId="2" borderId="6" xfId="0" applyNumberFormat="1" applyFont="1" applyFill="1" applyBorder="1" applyAlignment="1">
      <alignment vertical="top" wrapText="1"/>
    </xf>
    <xf numFmtId="0" fontId="7" fillId="0" borderId="7" xfId="0" applyFont="1" applyFill="1" applyBorder="1"/>
    <xf numFmtId="166" fontId="7" fillId="0" borderId="7" xfId="0" applyNumberFormat="1" applyFont="1" applyFill="1" applyBorder="1" applyAlignment="1">
      <alignment horizontal="left"/>
    </xf>
    <xf numFmtId="49" fontId="14" fillId="0" borderId="7" xfId="0" applyNumberFormat="1" applyFont="1" applyFill="1" applyBorder="1" applyAlignment="1">
      <alignment vertical="top" wrapText="1"/>
    </xf>
    <xf numFmtId="49" fontId="9" fillId="4" borderId="7" xfId="0" applyNumberFormat="1" applyFont="1" applyFill="1" applyBorder="1" applyAlignment="1">
      <alignment vertical="top" wrapText="1"/>
    </xf>
    <xf numFmtId="9" fontId="0" fillId="0" borderId="0" xfId="0" applyNumberFormat="1"/>
    <xf numFmtId="9" fontId="8" fillId="0" borderId="0" xfId="0" applyNumberFormat="1" applyFont="1" applyAlignment="1"/>
    <xf numFmtId="10" fontId="5" fillId="0" borderId="0" xfId="0" applyNumberFormat="1" applyFont="1" applyFill="1" applyBorder="1" applyAlignment="1">
      <alignment vertical="center" wrapText="1"/>
    </xf>
    <xf numFmtId="9" fontId="0" fillId="0" borderId="0" xfId="6" applyFont="1"/>
    <xf numFmtId="0" fontId="7" fillId="0" borderId="0" xfId="0" applyFont="1" applyBorder="1"/>
    <xf numFmtId="0" fontId="7" fillId="0" borderId="8" xfId="0" applyFont="1" applyFill="1" applyBorder="1"/>
    <xf numFmtId="0" fontId="7" fillId="3" borderId="9" xfId="0" applyFont="1" applyFill="1" applyBorder="1"/>
    <xf numFmtId="49" fontId="5" fillId="0" borderId="0" xfId="0" applyNumberFormat="1" applyFont="1" applyFill="1" applyBorder="1" applyAlignment="1">
      <alignment vertical="center" wrapText="1"/>
    </xf>
    <xf numFmtId="0" fontId="7" fillId="0" borderId="2" xfId="0" applyFont="1" applyFill="1" applyBorder="1"/>
    <xf numFmtId="0" fontId="7" fillId="0" borderId="5" xfId="0" applyFont="1" applyBorder="1"/>
    <xf numFmtId="167" fontId="10" fillId="0" borderId="5" xfId="0" applyNumberFormat="1" applyFont="1" applyBorder="1"/>
    <xf numFmtId="167" fontId="13" fillId="0" borderId="3" xfId="0" applyNumberFormat="1" applyFont="1" applyBorder="1"/>
    <xf numFmtId="167" fontId="13" fillId="0" borderId="9" xfId="0" applyNumberFormat="1" applyFont="1" applyBorder="1"/>
    <xf numFmtId="0" fontId="11" fillId="0" borderId="9" xfId="0" applyFont="1" applyBorder="1"/>
    <xf numFmtId="0" fontId="7" fillId="3" borderId="5" xfId="0" applyFont="1" applyFill="1" applyBorder="1"/>
    <xf numFmtId="0" fontId="11" fillId="3" borderId="9" xfId="0" applyFont="1" applyFill="1" applyBorder="1"/>
    <xf numFmtId="9" fontId="7" fillId="0" borderId="8" xfId="6" applyFont="1" applyFill="1" applyBorder="1"/>
    <xf numFmtId="9" fontId="7" fillId="0" borderId="0" xfId="6" applyFont="1" applyBorder="1"/>
    <xf numFmtId="169" fontId="9" fillId="0" borderId="0" xfId="1" applyNumberFormat="1" applyFont="1" applyFill="1" applyBorder="1" applyAlignment="1">
      <alignment horizontal="right" vertical="center" wrapText="1"/>
    </xf>
    <xf numFmtId="0" fontId="7" fillId="0" borderId="5" xfId="0" applyFont="1" applyFill="1" applyBorder="1"/>
    <xf numFmtId="0" fontId="11" fillId="0" borderId="3" xfId="0" applyFont="1" applyFill="1" applyBorder="1"/>
    <xf numFmtId="168" fontId="9" fillId="0" borderId="0" xfId="0" applyNumberFormat="1" applyFont="1" applyFill="1" applyBorder="1" applyAlignment="1">
      <alignment horizontal="right" vertical="center" wrapText="1"/>
    </xf>
    <xf numFmtId="168" fontId="5" fillId="0" borderId="0" xfId="0" applyNumberFormat="1" applyFont="1" applyFill="1" applyBorder="1" applyAlignment="1">
      <alignment vertical="center" wrapText="1"/>
    </xf>
    <xf numFmtId="3" fontId="9" fillId="0" borderId="0" xfId="0" applyNumberFormat="1" applyFont="1" applyFill="1" applyBorder="1" applyAlignment="1">
      <alignment horizontal="right" vertical="top"/>
    </xf>
    <xf numFmtId="9" fontId="14" fillId="4" borderId="6" xfId="6" applyFont="1" applyFill="1" applyBorder="1" applyAlignment="1">
      <alignment horizontal="right" vertical="top"/>
    </xf>
    <xf numFmtId="9" fontId="9" fillId="4" borderId="6" xfId="6" applyFont="1" applyFill="1" applyBorder="1" applyAlignment="1">
      <alignment horizontal="right" vertical="top"/>
    </xf>
    <xf numFmtId="0" fontId="10" fillId="0" borderId="0" xfId="0" applyFont="1"/>
    <xf numFmtId="0" fontId="10" fillId="3" borderId="3" xfId="0" applyFont="1" applyFill="1" applyBorder="1"/>
    <xf numFmtId="3" fontId="14" fillId="4" borderId="9" xfId="0" applyNumberFormat="1" applyFont="1" applyFill="1" applyBorder="1" applyAlignment="1">
      <alignment horizontal="right" vertical="top"/>
    </xf>
    <xf numFmtId="9" fontId="7" fillId="0" borderId="5" xfId="6" applyFont="1" applyFill="1" applyBorder="1"/>
    <xf numFmtId="9" fontId="9" fillId="4" borderId="0" xfId="6" applyFont="1" applyFill="1" applyBorder="1" applyAlignment="1">
      <alignment horizontal="right" vertical="top"/>
    </xf>
    <xf numFmtId="3" fontId="9" fillId="4" borderId="0" xfId="0" applyNumberFormat="1" applyFont="1" applyFill="1" applyBorder="1" applyAlignment="1">
      <alignment horizontal="right" vertical="top"/>
    </xf>
    <xf numFmtId="168" fontId="9" fillId="4" borderId="0" xfId="0" applyNumberFormat="1" applyFont="1" applyFill="1" applyBorder="1" applyAlignment="1">
      <alignment horizontal="right" vertical="top"/>
    </xf>
    <xf numFmtId="168" fontId="9" fillId="4" borderId="0" xfId="6" applyNumberFormat="1" applyFont="1" applyFill="1" applyBorder="1" applyAlignment="1">
      <alignment horizontal="right" vertical="top"/>
    </xf>
    <xf numFmtId="168" fontId="9" fillId="0" borderId="0" xfId="6" applyNumberFormat="1" applyFont="1" applyFill="1" applyBorder="1" applyAlignment="1">
      <alignment horizontal="right" vertical="top"/>
    </xf>
    <xf numFmtId="0" fontId="7" fillId="3" borderId="10" xfId="0" applyFont="1" applyFill="1" applyBorder="1"/>
    <xf numFmtId="0" fontId="13" fillId="2" borderId="11" xfId="0" applyFont="1" applyFill="1" applyBorder="1"/>
    <xf numFmtId="0" fontId="7" fillId="0" borderId="0" xfId="0" applyFont="1" applyFill="1" applyBorder="1" applyAlignment="1">
      <alignment horizontal="left"/>
    </xf>
    <xf numFmtId="0" fontId="10" fillId="0" borderId="0" xfId="0" applyFont="1" applyFill="1" applyBorder="1" applyAlignment="1">
      <alignment horizontal="left"/>
    </xf>
    <xf numFmtId="49" fontId="9" fillId="0" borderId="0" xfId="0" applyNumberFormat="1" applyFont="1" applyFill="1" applyBorder="1" applyAlignment="1">
      <alignment vertical="top" wrapText="1"/>
    </xf>
    <xf numFmtId="3" fontId="9" fillId="4" borderId="9" xfId="0" applyNumberFormat="1" applyFont="1" applyFill="1" applyBorder="1" applyAlignment="1">
      <alignment horizontal="right" vertical="top"/>
    </xf>
    <xf numFmtId="9" fontId="10" fillId="0" borderId="0" xfId="6" applyFont="1" applyBorder="1" applyAlignment="1">
      <alignment horizontal="right"/>
    </xf>
    <xf numFmtId="0" fontId="10" fillId="0" borderId="0" xfId="0" applyFont="1" applyAlignment="1">
      <alignment horizontal="right"/>
    </xf>
    <xf numFmtId="0" fontId="10" fillId="0" borderId="0" xfId="0" applyFont="1" applyBorder="1" applyAlignment="1">
      <alignment horizontal="right"/>
    </xf>
    <xf numFmtId="0" fontId="11" fillId="0" borderId="0" xfId="0" applyFont="1" applyBorder="1"/>
    <xf numFmtId="0" fontId="11" fillId="2" borderId="3" xfId="0" applyFont="1" applyFill="1" applyBorder="1"/>
    <xf numFmtId="0" fontId="11" fillId="0" borderId="3" xfId="0" applyFont="1" applyFill="1" applyBorder="1" applyAlignment="1">
      <alignment wrapText="1"/>
    </xf>
    <xf numFmtId="0" fontId="7" fillId="0" borderId="0" xfId="0" applyFont="1" applyFill="1" applyAlignment="1">
      <alignment horizontal="center"/>
    </xf>
    <xf numFmtId="9" fontId="10" fillId="0" borderId="1" xfId="6" applyFont="1" applyFill="1" applyBorder="1"/>
    <xf numFmtId="3" fontId="14" fillId="0" borderId="9" xfId="0" applyNumberFormat="1" applyFont="1" applyFill="1" applyBorder="1" applyAlignment="1">
      <alignment horizontal="right" vertical="top"/>
    </xf>
    <xf numFmtId="3" fontId="14" fillId="0" borderId="6" xfId="0" applyNumberFormat="1" applyFont="1" applyFill="1" applyBorder="1" applyAlignment="1">
      <alignment horizontal="right" vertical="top"/>
    </xf>
    <xf numFmtId="170" fontId="14" fillId="0" borderId="6" xfId="0" applyNumberFormat="1" applyFont="1" applyFill="1" applyBorder="1" applyAlignment="1">
      <alignment horizontal="right" vertical="top"/>
    </xf>
    <xf numFmtId="9" fontId="14" fillId="0" borderId="6" xfId="0" applyNumberFormat="1" applyFont="1" applyFill="1" applyBorder="1" applyAlignment="1">
      <alignment horizontal="right" vertical="top"/>
    </xf>
    <xf numFmtId="0" fontId="10" fillId="0" borderId="0" xfId="0" applyFont="1" applyFill="1" applyAlignment="1">
      <alignment horizontal="center"/>
    </xf>
    <xf numFmtId="3" fontId="7" fillId="0" borderId="6" xfId="0" applyNumberFormat="1" applyFont="1" applyBorder="1" applyAlignment="1">
      <alignment horizontal="right"/>
    </xf>
    <xf numFmtId="3" fontId="8" fillId="4" borderId="6" xfId="0" applyNumberFormat="1" applyFont="1" applyFill="1" applyBorder="1" applyAlignment="1">
      <alignment horizontal="right" vertical="top"/>
    </xf>
    <xf numFmtId="0" fontId="7" fillId="0" borderId="0" xfId="0" applyFont="1" applyAlignment="1">
      <alignment wrapText="1"/>
    </xf>
    <xf numFmtId="9" fontId="7" fillId="0" borderId="0" xfId="6" applyFont="1" applyFill="1"/>
    <xf numFmtId="0" fontId="10" fillId="2" borderId="6" xfId="0" applyFont="1" applyFill="1" applyBorder="1" applyAlignment="1">
      <alignment wrapText="1"/>
    </xf>
    <xf numFmtId="49" fontId="14" fillId="0" borderId="4" xfId="0" applyNumberFormat="1" applyFont="1" applyFill="1" applyBorder="1" applyAlignment="1">
      <alignment vertical="top" wrapText="1"/>
    </xf>
    <xf numFmtId="3" fontId="7" fillId="0" borderId="0" xfId="0" applyNumberFormat="1" applyFont="1" applyBorder="1"/>
    <xf numFmtId="3" fontId="14" fillId="4" borderId="0" xfId="0" applyNumberFormat="1" applyFont="1" applyFill="1" applyBorder="1" applyAlignment="1">
      <alignment horizontal="right" vertical="top"/>
    </xf>
    <xf numFmtId="0" fontId="0" fillId="0" borderId="0" xfId="0" applyAlignment="1"/>
    <xf numFmtId="3" fontId="7" fillId="0" borderId="0" xfId="0" applyNumberFormat="1" applyFont="1"/>
    <xf numFmtId="9" fontId="7" fillId="0" borderId="0" xfId="0" applyNumberFormat="1" applyFont="1"/>
    <xf numFmtId="169" fontId="7" fillId="0" borderId="0" xfId="1" applyNumberFormat="1" applyFont="1"/>
    <xf numFmtId="9" fontId="10" fillId="0" borderId="0" xfId="6" applyFont="1"/>
    <xf numFmtId="3" fontId="10" fillId="0" borderId="0" xfId="0" applyNumberFormat="1" applyFont="1"/>
    <xf numFmtId="169" fontId="10" fillId="0" borderId="0" xfId="1" applyNumberFormat="1" applyFont="1"/>
    <xf numFmtId="1" fontId="7" fillId="0" borderId="0" xfId="6" applyNumberFormat="1" applyFont="1"/>
    <xf numFmtId="165" fontId="9" fillId="4" borderId="0" xfId="6" applyNumberFormat="1" applyFont="1" applyFill="1" applyBorder="1" applyAlignment="1">
      <alignment horizontal="right" vertical="top"/>
    </xf>
    <xf numFmtId="0" fontId="18" fillId="0" borderId="0" xfId="0" applyFont="1" applyAlignment="1">
      <alignment horizontal="right"/>
    </xf>
    <xf numFmtId="168" fontId="10" fillId="0" borderId="0" xfId="6" applyNumberFormat="1" applyFont="1" applyFill="1"/>
    <xf numFmtId="0" fontId="20" fillId="0" borderId="0" xfId="0" applyFont="1"/>
    <xf numFmtId="9" fontId="20" fillId="0" borderId="0" xfId="6" applyFont="1"/>
    <xf numFmtId="0" fontId="21" fillId="0" borderId="0" xfId="0" applyFont="1"/>
    <xf numFmtId="9" fontId="0" fillId="0" borderId="0" xfId="0" applyNumberFormat="1" applyAlignment="1"/>
    <xf numFmtId="0" fontId="11" fillId="0" borderId="0" xfId="0" applyFont="1"/>
    <xf numFmtId="0" fontId="20" fillId="0" borderId="0" xfId="0" applyFont="1" applyAlignment="1">
      <alignment horizontal="right"/>
    </xf>
    <xf numFmtId="3" fontId="23" fillId="0" borderId="0" xfId="0" applyNumberFormat="1" applyFont="1"/>
    <xf numFmtId="0" fontId="23" fillId="0" borderId="0" xfId="0" applyFont="1"/>
    <xf numFmtId="9" fontId="23" fillId="0" borderId="0" xfId="6" applyFont="1"/>
    <xf numFmtId="167" fontId="13" fillId="0" borderId="9" xfId="0" applyNumberFormat="1" applyFont="1" applyBorder="1" applyAlignment="1">
      <alignment horizontal="right" wrapText="1"/>
    </xf>
    <xf numFmtId="3" fontId="13" fillId="0" borderId="9" xfId="0" applyNumberFormat="1" applyFont="1" applyFill="1" applyBorder="1" applyAlignment="1">
      <alignment horizontal="right"/>
    </xf>
    <xf numFmtId="0" fontId="30" fillId="0" borderId="0" xfId="0" applyFont="1" applyAlignment="1">
      <alignment horizontal="left"/>
    </xf>
    <xf numFmtId="0" fontId="24" fillId="0" borderId="0" xfId="0" applyFont="1"/>
    <xf numFmtId="0" fontId="25" fillId="0" borderId="0" xfId="0" applyFont="1" applyAlignment="1">
      <alignment horizontal="left"/>
    </xf>
    <xf numFmtId="0" fontId="26" fillId="0" borderId="0" xfId="0" applyFont="1" applyAlignment="1">
      <alignment horizontal="right"/>
    </xf>
    <xf numFmtId="0" fontId="26" fillId="0" borderId="0" xfId="0" applyFont="1"/>
    <xf numFmtId="0" fontId="27" fillId="0" borderId="0" xfId="0" applyFont="1"/>
    <xf numFmtId="0" fontId="27" fillId="0" borderId="0" xfId="0" applyFont="1" applyAlignment="1">
      <alignment horizontal="left" indent="3"/>
    </xf>
    <xf numFmtId="0" fontId="24" fillId="0" borderId="0" xfId="0" applyFont="1" applyAlignment="1"/>
    <xf numFmtId="0" fontId="24" fillId="0" borderId="0" xfId="5" applyFont="1" applyAlignment="1">
      <alignment horizontal="left" indent="3"/>
    </xf>
    <xf numFmtId="0" fontId="27" fillId="0" borderId="0" xfId="0" applyFont="1" applyAlignment="1"/>
    <xf numFmtId="0" fontId="27" fillId="0" borderId="0" xfId="0" applyNumberFormat="1" applyFont="1"/>
    <xf numFmtId="0" fontId="24" fillId="0" borderId="0" xfId="0" applyFont="1" applyAlignment="1">
      <alignment horizontal="left" indent="3"/>
    </xf>
    <xf numFmtId="0" fontId="31" fillId="0" borderId="0" xfId="0" applyFont="1" applyAlignment="1">
      <alignment horizontal="right"/>
    </xf>
    <xf numFmtId="0" fontId="31" fillId="0" borderId="0" xfId="0" applyFont="1"/>
    <xf numFmtId="0" fontId="32" fillId="0" borderId="0" xfId="0" applyFont="1"/>
    <xf numFmtId="0" fontId="33" fillId="0" borderId="0" xfId="0" applyFont="1"/>
    <xf numFmtId="0" fontId="34" fillId="0" borderId="0" xfId="0" applyFont="1"/>
    <xf numFmtId="10" fontId="10" fillId="0" borderId="0" xfId="0" applyNumberFormat="1" applyFont="1"/>
    <xf numFmtId="10" fontId="7" fillId="0" borderId="0" xfId="0" applyNumberFormat="1" applyFont="1"/>
    <xf numFmtId="49" fontId="14" fillId="4" borderId="7" xfId="0" applyNumberFormat="1" applyFont="1" applyFill="1" applyBorder="1" applyAlignment="1">
      <alignment vertical="top" wrapText="1"/>
    </xf>
    <xf numFmtId="3" fontId="14" fillId="0" borderId="0" xfId="0" applyNumberFormat="1" applyFont="1" applyFill="1" applyBorder="1" applyAlignment="1">
      <alignment horizontal="right" vertical="top"/>
    </xf>
    <xf numFmtId="0" fontId="13" fillId="3" borderId="9" xfId="0" applyFont="1" applyFill="1" applyBorder="1"/>
    <xf numFmtId="0" fontId="0" fillId="0" borderId="0" xfId="0" applyAlignment="1">
      <alignment wrapText="1"/>
    </xf>
    <xf numFmtId="1" fontId="7" fillId="0" borderId="0" xfId="0" applyNumberFormat="1" applyFont="1"/>
    <xf numFmtId="0" fontId="35" fillId="0" borderId="0" xfId="0" applyFont="1"/>
    <xf numFmtId="0" fontId="36" fillId="0" borderId="0" xfId="0" applyFont="1" applyAlignment="1">
      <alignment horizontal="right"/>
    </xf>
    <xf numFmtId="3" fontId="35" fillId="4" borderId="0" xfId="0" applyNumberFormat="1" applyFont="1" applyFill="1" applyBorder="1" applyAlignment="1">
      <alignment horizontal="right" vertical="top"/>
    </xf>
    <xf numFmtId="9" fontId="35" fillId="0" borderId="0" xfId="6" applyFont="1"/>
    <xf numFmtId="9" fontId="35" fillId="4" borderId="0" xfId="6" applyFont="1" applyFill="1" applyBorder="1" applyAlignment="1">
      <alignment horizontal="right" vertical="top"/>
    </xf>
    <xf numFmtId="3" fontId="36" fillId="4" borderId="0" xfId="0" applyNumberFormat="1" applyFont="1" applyFill="1" applyBorder="1" applyAlignment="1">
      <alignment horizontal="right" vertical="top"/>
    </xf>
    <xf numFmtId="9" fontId="36" fillId="0" borderId="0" xfId="6" applyFont="1" applyBorder="1"/>
    <xf numFmtId="3" fontId="35" fillId="0" borderId="0" xfId="0" applyNumberFormat="1" applyFont="1" applyBorder="1"/>
    <xf numFmtId="3" fontId="35" fillId="0" borderId="0" xfId="0" applyNumberFormat="1" applyFont="1"/>
    <xf numFmtId="3" fontId="36" fillId="0" borderId="0" xfId="0" applyNumberFormat="1" applyFont="1" applyBorder="1"/>
    <xf numFmtId="3" fontId="35" fillId="0" borderId="0" xfId="0" applyNumberFormat="1" applyFont="1" applyBorder="1" applyAlignment="1">
      <alignment horizontal="right"/>
    </xf>
    <xf numFmtId="0" fontId="35" fillId="0" borderId="0" xfId="0" applyFont="1" applyFill="1"/>
    <xf numFmtId="0" fontId="2" fillId="0" borderId="0" xfId="3" applyAlignment="1" applyProtection="1"/>
    <xf numFmtId="0" fontId="28" fillId="0" borderId="0" xfId="3" applyFont="1" applyAlignment="1" applyProtection="1"/>
    <xf numFmtId="0" fontId="7" fillId="0" borderId="0" xfId="0" applyFont="1" applyAlignment="1">
      <alignment horizontal="left"/>
    </xf>
    <xf numFmtId="0" fontId="28" fillId="0" borderId="0" xfId="3" applyFont="1" applyAlignment="1" applyProtection="1">
      <alignment horizontal="left"/>
    </xf>
    <xf numFmtId="0" fontId="0" fillId="0" borderId="0" xfId="0" applyAlignment="1"/>
    <xf numFmtId="0" fontId="9" fillId="0" borderId="0" xfId="0" applyFont="1" applyAlignment="1">
      <alignment horizontal="right"/>
    </xf>
    <xf numFmtId="0" fontId="7" fillId="0" borderId="0" xfId="0" applyNumberFormat="1" applyFont="1" applyAlignment="1">
      <alignment horizontal="left" wrapText="1"/>
    </xf>
    <xf numFmtId="168" fontId="10" fillId="0" borderId="0" xfId="0" applyNumberFormat="1" applyFont="1"/>
    <xf numFmtId="0" fontId="10" fillId="0" borderId="0" xfId="0" applyFont="1" applyAlignment="1">
      <alignment horizontal="left"/>
    </xf>
    <xf numFmtId="3" fontId="14" fillId="5" borderId="9" xfId="0" applyNumberFormat="1" applyFont="1" applyFill="1" applyBorder="1" applyAlignment="1">
      <alignment horizontal="right" vertical="top"/>
    </xf>
    <xf numFmtId="0" fontId="7" fillId="0" borderId="0" xfId="0" applyFont="1" applyAlignment="1">
      <alignment wrapText="1"/>
    </xf>
    <xf numFmtId="0" fontId="7" fillId="0" borderId="0" xfId="0" applyFont="1" applyAlignment="1">
      <alignment wrapText="1"/>
    </xf>
    <xf numFmtId="0" fontId="19" fillId="0" borderId="0" xfId="0" applyFont="1" applyAlignment="1"/>
    <xf numFmtId="0" fontId="37" fillId="0" borderId="0" xfId="0" applyFont="1" applyAlignment="1">
      <alignment horizontal="left"/>
    </xf>
    <xf numFmtId="49" fontId="9" fillId="4" borderId="0" xfId="0" applyNumberFormat="1" applyFont="1" applyFill="1" applyBorder="1" applyAlignment="1">
      <alignment horizontal="right" vertical="top" wrapText="1"/>
    </xf>
    <xf numFmtId="0" fontId="28" fillId="0" borderId="0" xfId="3" applyFont="1" applyAlignment="1" applyProtection="1">
      <alignment horizontal="right"/>
    </xf>
    <xf numFmtId="0" fontId="7" fillId="0" borderId="0" xfId="0" applyFont="1" applyFill="1" applyBorder="1" applyAlignment="1">
      <alignment wrapText="1"/>
    </xf>
    <xf numFmtId="0" fontId="0" fillId="0" borderId="0" xfId="0" applyAlignment="1"/>
    <xf numFmtId="0" fontId="7" fillId="0" borderId="0" xfId="0" applyFont="1" applyAlignment="1">
      <alignment wrapText="1"/>
    </xf>
    <xf numFmtId="0" fontId="7" fillId="0" borderId="0" xfId="0" applyFont="1" applyFill="1" applyBorder="1" applyAlignment="1">
      <alignment horizontal="left" wrapText="1"/>
    </xf>
    <xf numFmtId="0" fontId="11" fillId="0" borderId="0" xfId="0" applyFont="1" applyFill="1" applyBorder="1" applyAlignment="1">
      <alignment horizontal="left" wrapText="1"/>
    </xf>
    <xf numFmtId="0" fontId="22" fillId="0" borderId="0" xfId="0" applyFont="1" applyAlignment="1"/>
    <xf numFmtId="0" fontId="7" fillId="0" borderId="0" xfId="0" applyFont="1" applyAlignment="1">
      <alignment horizontal="left" wrapText="1"/>
    </xf>
    <xf numFmtId="0" fontId="9" fillId="0" borderId="0" xfId="0" applyFont="1" applyAlignment="1">
      <alignment horizontal="right"/>
    </xf>
    <xf numFmtId="0" fontId="10" fillId="3" borderId="5" xfId="0" applyFont="1" applyFill="1" applyBorder="1" applyAlignment="1">
      <alignment horizontal="left" wrapText="1"/>
    </xf>
    <xf numFmtId="0" fontId="0" fillId="0" borderId="3" xfId="0" applyBorder="1" applyAlignment="1"/>
    <xf numFmtId="0" fontId="0" fillId="0" borderId="9" xfId="0" applyBorder="1" applyAlignment="1"/>
    <xf numFmtId="0" fontId="7" fillId="0" borderId="0" xfId="0" applyNumberFormat="1" applyFont="1" applyAlignment="1">
      <alignment horizontal="left" wrapText="1"/>
    </xf>
    <xf numFmtId="0" fontId="10" fillId="2" borderId="5" xfId="0" applyFont="1" applyFill="1" applyBorder="1" applyAlignment="1">
      <alignment wrapText="1"/>
    </xf>
    <xf numFmtId="0" fontId="0" fillId="0" borderId="3" xfId="0" applyBorder="1" applyAlignment="1">
      <alignment wrapText="1"/>
    </xf>
    <xf numFmtId="0" fontId="0" fillId="0" borderId="9" xfId="0" applyBorder="1" applyAlignment="1">
      <alignment wrapText="1"/>
    </xf>
    <xf numFmtId="0" fontId="10" fillId="2" borderId="1" xfId="0" applyFont="1" applyFill="1" applyBorder="1" applyAlignment="1"/>
    <xf numFmtId="0" fontId="0" fillId="0" borderId="2" xfId="0" applyBorder="1" applyAlignment="1"/>
    <xf numFmtId="0" fontId="0" fillId="0" borderId="12" xfId="0" applyBorder="1" applyAlignment="1"/>
    <xf numFmtId="0" fontId="10" fillId="3" borderId="5" xfId="0" applyFont="1" applyFill="1" applyBorder="1" applyAlignment="1">
      <alignment horizontal="left"/>
    </xf>
    <xf numFmtId="0" fontId="12" fillId="0" borderId="3" xfId="0" applyFont="1" applyBorder="1" applyAlignment="1"/>
    <xf numFmtId="0" fontId="12" fillId="0" borderId="9" xfId="0" applyFont="1" applyBorder="1" applyAlignment="1"/>
    <xf numFmtId="0" fontId="7" fillId="3" borderId="5" xfId="0" applyFont="1" applyFill="1" applyBorder="1" applyAlignment="1">
      <alignment horizontal="left"/>
    </xf>
    <xf numFmtId="0" fontId="19" fillId="0" borderId="0" xfId="0" applyFont="1" applyAlignment="1"/>
    <xf numFmtId="3" fontId="13" fillId="3" borderId="12" xfId="0" applyNumberFormat="1" applyFont="1" applyFill="1" applyBorder="1" applyAlignment="1">
      <alignment horizontal="right" vertical="top"/>
    </xf>
    <xf numFmtId="3" fontId="13" fillId="3" borderId="13" xfId="0" applyNumberFormat="1" applyFont="1" applyFill="1" applyBorder="1" applyAlignment="1">
      <alignment horizontal="right" vertical="top"/>
    </xf>
    <xf numFmtId="3" fontId="13" fillId="3" borderId="14"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0" borderId="12" xfId="0" applyNumberFormat="1" applyFont="1" applyFill="1" applyBorder="1" applyAlignment="1">
      <alignment horizontal="right" vertical="top"/>
    </xf>
    <xf numFmtId="3" fontId="13" fillId="0" borderId="13" xfId="0" applyNumberFormat="1" applyFont="1" applyFill="1" applyBorder="1" applyAlignment="1">
      <alignment horizontal="right" vertical="top"/>
    </xf>
    <xf numFmtId="3" fontId="13" fillId="0" borderId="14" xfId="0" applyNumberFormat="1" applyFont="1" applyFill="1" applyBorder="1" applyAlignment="1">
      <alignment horizontal="right" vertical="top"/>
    </xf>
    <xf numFmtId="0" fontId="7" fillId="2" borderId="1" xfId="0" applyFont="1" applyFill="1" applyBorder="1" applyAlignment="1">
      <alignment horizontal="left" vertical="top"/>
    </xf>
    <xf numFmtId="0" fontId="7" fillId="2" borderId="4" xfId="0" applyFont="1" applyFill="1" applyBorder="1" applyAlignment="1">
      <alignment horizontal="left" vertical="top"/>
    </xf>
    <xf numFmtId="0" fontId="7" fillId="2" borderId="15" xfId="0" applyFont="1" applyFill="1" applyBorder="1" applyAlignment="1">
      <alignment horizontal="left" vertical="top"/>
    </xf>
    <xf numFmtId="0" fontId="18" fillId="0" borderId="8" xfId="0" applyFont="1" applyBorder="1" applyAlignment="1">
      <alignment wrapText="1"/>
    </xf>
    <xf numFmtId="0" fontId="12" fillId="0" borderId="8" xfId="0" applyFont="1" applyBorder="1" applyAlignment="1"/>
    <xf numFmtId="0" fontId="7" fillId="0" borderId="5" xfId="0" applyFont="1" applyBorder="1" applyAlignment="1">
      <alignment wrapText="1"/>
    </xf>
    <xf numFmtId="0" fontId="19" fillId="0" borderId="9" xfId="0" applyFont="1" applyBorder="1" applyAlignment="1"/>
    <xf numFmtId="0" fontId="7" fillId="3" borderId="1" xfId="0" applyFont="1" applyFill="1" applyBorder="1" applyAlignment="1">
      <alignment horizontal="left" vertical="top"/>
    </xf>
    <xf numFmtId="0" fontId="7" fillId="3" borderId="4" xfId="0" applyFont="1" applyFill="1" applyBorder="1" applyAlignment="1">
      <alignment horizontal="left" vertical="top"/>
    </xf>
    <xf numFmtId="0" fontId="7" fillId="3" borderId="15" xfId="0" applyFont="1" applyFill="1" applyBorder="1" applyAlignment="1">
      <alignment horizontal="left" vertical="top"/>
    </xf>
    <xf numFmtId="0" fontId="7" fillId="0" borderId="1" xfId="0" applyFont="1" applyFill="1" applyBorder="1" applyAlignment="1">
      <alignment horizontal="left" vertical="top"/>
    </xf>
    <xf numFmtId="0" fontId="7" fillId="0" borderId="4" xfId="0" applyFont="1" applyFill="1" applyBorder="1" applyAlignment="1">
      <alignment horizontal="left" vertical="top"/>
    </xf>
    <xf numFmtId="0" fontId="7" fillId="0" borderId="15" xfId="0" applyFont="1" applyFill="1" applyBorder="1" applyAlignment="1">
      <alignment horizontal="left" vertical="top"/>
    </xf>
  </cellXfs>
  <cellStyles count="15">
    <cellStyle name="Comma" xfId="1" builtinId="3"/>
    <cellStyle name="Comma 2" xfId="2"/>
    <cellStyle name="Comma 2 2" xfId="11"/>
    <cellStyle name="Comma 3" xfId="10"/>
    <cellStyle name="Hyperlink" xfId="3" builtinId="8"/>
    <cellStyle name="Hyperlink 2" xfId="12"/>
    <cellStyle name="Normal" xfId="0" builtinId="0"/>
    <cellStyle name="Normal 2" xfId="4"/>
    <cellStyle name="Normal 3" xfId="9"/>
    <cellStyle name="Normal_MLAR Proposed Tables for Aggregates - April 2007(20080225)" xfId="5"/>
    <cellStyle name="Percent" xfId="6" builtinId="5"/>
    <cellStyle name="Percent 2" xfId="7"/>
    <cellStyle name="Percent 2 2" xfId="14"/>
    <cellStyle name="Percent 3" xfId="8"/>
    <cellStyle name="Percent 4"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24"/>
    <pageSetUpPr fitToPage="1"/>
  </sheetPr>
  <dimension ref="C2:L47"/>
  <sheetViews>
    <sheetView showGridLines="0" showRowColHeaders="0" tabSelected="1" zoomScaleNormal="100" workbookViewId="0"/>
  </sheetViews>
  <sheetFormatPr defaultRowHeight="12.75" x14ac:dyDescent="0.2"/>
  <cols>
    <col min="1" max="16384" width="9.140625" style="128"/>
  </cols>
  <sheetData>
    <row r="2" spans="3:12" ht="19.5" x14ac:dyDescent="0.25">
      <c r="C2" s="127" t="s">
        <v>192</v>
      </c>
    </row>
    <row r="3" spans="3:12" ht="19.5" x14ac:dyDescent="0.25">
      <c r="C3" s="127"/>
      <c r="E3" s="128" t="s">
        <v>191</v>
      </c>
    </row>
    <row r="4" spans="3:12" ht="19.5" x14ac:dyDescent="0.25">
      <c r="C4" s="129"/>
    </row>
    <row r="5" spans="3:12" x14ac:dyDescent="0.2">
      <c r="C5" s="139" t="s">
        <v>169</v>
      </c>
      <c r="D5" s="140"/>
      <c r="E5" s="141"/>
      <c r="F5" s="141"/>
      <c r="G5" s="141"/>
      <c r="H5" s="141"/>
    </row>
    <row r="6" spans="3:12" x14ac:dyDescent="0.2">
      <c r="C6" s="140">
        <v>1</v>
      </c>
      <c r="D6" s="140"/>
      <c r="E6" s="176" t="s">
        <v>58</v>
      </c>
      <c r="F6" s="176"/>
      <c r="G6" s="176"/>
      <c r="H6" s="176"/>
      <c r="I6" s="176"/>
      <c r="J6" s="176"/>
      <c r="K6" s="176"/>
      <c r="L6" s="176"/>
    </row>
    <row r="7" spans="3:12" x14ac:dyDescent="0.2">
      <c r="C7" s="132"/>
      <c r="D7" s="133"/>
      <c r="E7" s="134"/>
    </row>
    <row r="8" spans="3:12" x14ac:dyDescent="0.2">
      <c r="D8" s="135"/>
      <c r="E8" s="136" t="s">
        <v>193</v>
      </c>
      <c r="F8" s="132"/>
      <c r="G8" s="132"/>
      <c r="H8" s="132"/>
      <c r="I8" s="132"/>
      <c r="J8" s="132"/>
    </row>
    <row r="9" spans="3:12" x14ac:dyDescent="0.2">
      <c r="D9" s="135"/>
      <c r="E9" s="136"/>
      <c r="F9" s="132"/>
      <c r="G9" s="132"/>
      <c r="H9" s="132"/>
      <c r="I9" s="132"/>
      <c r="J9" s="132"/>
    </row>
    <row r="10" spans="3:12" x14ac:dyDescent="0.2">
      <c r="F10" s="132"/>
      <c r="G10" s="132"/>
      <c r="H10" s="132"/>
      <c r="I10" s="132"/>
      <c r="J10" s="132"/>
    </row>
    <row r="11" spans="3:12" x14ac:dyDescent="0.2">
      <c r="C11" s="140">
        <v>2</v>
      </c>
      <c r="D11" s="140"/>
      <c r="E11" s="176" t="s">
        <v>1</v>
      </c>
      <c r="F11" s="176"/>
      <c r="G11" s="176"/>
      <c r="H11" s="176"/>
      <c r="I11" s="176"/>
      <c r="J11" s="176"/>
      <c r="K11" s="176"/>
      <c r="L11" s="176"/>
    </row>
    <row r="12" spans="3:12" x14ac:dyDescent="0.2">
      <c r="C12" s="131"/>
      <c r="D12" s="131"/>
      <c r="F12" s="132"/>
      <c r="G12" s="132"/>
      <c r="H12" s="132"/>
      <c r="I12" s="132"/>
      <c r="J12" s="132"/>
    </row>
    <row r="13" spans="3:12" x14ac:dyDescent="0.2">
      <c r="C13" s="132">
        <v>2.1</v>
      </c>
      <c r="E13" s="136" t="s">
        <v>69</v>
      </c>
      <c r="F13" s="132"/>
      <c r="G13" s="132"/>
      <c r="H13" s="132"/>
      <c r="I13" s="132"/>
      <c r="J13" s="132"/>
    </row>
    <row r="14" spans="3:12" x14ac:dyDescent="0.2">
      <c r="C14" s="132"/>
      <c r="D14" s="133"/>
      <c r="E14" s="136"/>
      <c r="F14" s="132"/>
      <c r="G14" s="132"/>
      <c r="H14" s="132"/>
      <c r="I14" s="132"/>
      <c r="J14" s="132"/>
    </row>
    <row r="15" spans="3:12" x14ac:dyDescent="0.2">
      <c r="C15" s="137">
        <v>2.2000000000000002</v>
      </c>
      <c r="E15" s="136" t="s">
        <v>176</v>
      </c>
      <c r="F15" s="132"/>
      <c r="G15" s="132"/>
      <c r="H15" s="132"/>
      <c r="I15" s="132"/>
      <c r="J15" s="132"/>
    </row>
    <row r="16" spans="3:12" x14ac:dyDescent="0.2">
      <c r="E16" s="136"/>
      <c r="F16" s="132"/>
      <c r="G16" s="132"/>
      <c r="H16" s="132"/>
      <c r="I16" s="132"/>
      <c r="J16" s="132"/>
    </row>
    <row r="17" spans="3:12" x14ac:dyDescent="0.2">
      <c r="C17" s="137">
        <v>2.2999999999999998</v>
      </c>
      <c r="E17" s="136" t="s">
        <v>4</v>
      </c>
      <c r="F17" s="132"/>
      <c r="G17" s="132"/>
      <c r="H17" s="132"/>
      <c r="I17" s="132"/>
      <c r="J17" s="132"/>
    </row>
    <row r="18" spans="3:12" x14ac:dyDescent="0.2">
      <c r="C18" s="137"/>
      <c r="E18" s="136"/>
      <c r="F18" s="132"/>
      <c r="G18" s="132"/>
      <c r="H18" s="132"/>
      <c r="I18" s="132"/>
      <c r="J18" s="132"/>
    </row>
    <row r="19" spans="3:12" x14ac:dyDescent="0.2">
      <c r="C19" s="137">
        <v>2.4</v>
      </c>
      <c r="E19" s="136" t="s">
        <v>71</v>
      </c>
      <c r="F19" s="132"/>
      <c r="G19" s="132"/>
      <c r="H19" s="132"/>
      <c r="I19" s="132"/>
      <c r="J19" s="132"/>
    </row>
    <row r="20" spans="3:12" x14ac:dyDescent="0.2">
      <c r="C20" s="137"/>
      <c r="E20" s="136"/>
      <c r="F20" s="132"/>
      <c r="G20" s="132"/>
      <c r="H20" s="132"/>
      <c r="I20" s="132"/>
      <c r="J20" s="132"/>
    </row>
    <row r="21" spans="3:12" x14ac:dyDescent="0.2">
      <c r="C21" s="137">
        <v>2.5</v>
      </c>
      <c r="E21" s="136" t="s">
        <v>140</v>
      </c>
      <c r="F21" s="132"/>
      <c r="G21" s="132"/>
      <c r="H21" s="132"/>
      <c r="I21" s="132"/>
      <c r="J21" s="132"/>
    </row>
    <row r="22" spans="3:12" x14ac:dyDescent="0.2">
      <c r="C22" s="137"/>
      <c r="E22" s="136"/>
      <c r="F22" s="132"/>
      <c r="G22" s="132"/>
      <c r="H22" s="132"/>
      <c r="I22" s="132"/>
      <c r="J22" s="132"/>
    </row>
    <row r="23" spans="3:12" x14ac:dyDescent="0.2">
      <c r="C23" s="137"/>
      <c r="E23" s="136"/>
      <c r="F23" s="132"/>
      <c r="G23" s="132"/>
      <c r="H23" s="132"/>
      <c r="I23" s="132"/>
      <c r="J23" s="132"/>
    </row>
    <row r="24" spans="3:12" x14ac:dyDescent="0.2">
      <c r="C24" s="139" t="s">
        <v>160</v>
      </c>
      <c r="D24" s="140"/>
      <c r="E24" s="176" t="s">
        <v>159</v>
      </c>
      <c r="F24" s="176"/>
      <c r="G24" s="176"/>
      <c r="H24" s="176"/>
      <c r="I24" s="176"/>
      <c r="J24" s="176"/>
      <c r="K24" s="176"/>
      <c r="L24" s="176"/>
    </row>
    <row r="25" spans="3:12" x14ac:dyDescent="0.2">
      <c r="C25" s="130"/>
      <c r="D25" s="131"/>
      <c r="E25" s="131"/>
      <c r="H25" s="132"/>
      <c r="I25" s="132"/>
      <c r="J25" s="132"/>
    </row>
    <row r="26" spans="3:12" x14ac:dyDescent="0.2">
      <c r="C26" s="137"/>
      <c r="E26" s="136"/>
    </row>
    <row r="27" spans="3:12" x14ac:dyDescent="0.2">
      <c r="C27" s="140">
        <v>3</v>
      </c>
      <c r="D27" s="140"/>
      <c r="E27" s="176" t="s">
        <v>2</v>
      </c>
      <c r="F27" s="176"/>
      <c r="G27" s="176"/>
      <c r="H27" s="176"/>
      <c r="I27" s="176"/>
      <c r="J27" s="176"/>
      <c r="K27" s="176"/>
      <c r="L27" s="176"/>
    </row>
    <row r="28" spans="3:12" x14ac:dyDescent="0.2">
      <c r="C28" s="131"/>
      <c r="D28" s="131"/>
      <c r="E28" s="131"/>
    </row>
    <row r="29" spans="3:12" x14ac:dyDescent="0.2">
      <c r="C29" s="128">
        <v>3.1</v>
      </c>
      <c r="D29" s="138"/>
      <c r="E29" s="136" t="s">
        <v>144</v>
      </c>
    </row>
    <row r="30" spans="3:12" x14ac:dyDescent="0.2">
      <c r="C30" s="132"/>
      <c r="E30" s="136"/>
    </row>
    <row r="31" spans="3:12" x14ac:dyDescent="0.2">
      <c r="C31" s="132">
        <v>3.2</v>
      </c>
      <c r="E31" s="136" t="s">
        <v>145</v>
      </c>
    </row>
    <row r="32" spans="3:12" x14ac:dyDescent="0.2">
      <c r="C32" s="132"/>
      <c r="E32" s="136"/>
    </row>
    <row r="33" spans="3:12" x14ac:dyDescent="0.2">
      <c r="C33" s="132"/>
      <c r="E33" s="136"/>
    </row>
    <row r="34" spans="3:12" x14ac:dyDescent="0.2">
      <c r="C34" s="140">
        <v>4</v>
      </c>
      <c r="D34" s="140"/>
      <c r="E34" s="176" t="s">
        <v>21</v>
      </c>
      <c r="F34" s="176"/>
      <c r="G34" s="176"/>
      <c r="H34" s="176"/>
      <c r="I34" s="176"/>
      <c r="J34" s="176"/>
      <c r="K34" s="176"/>
      <c r="L34" s="176"/>
    </row>
    <row r="35" spans="3:12" x14ac:dyDescent="0.2">
      <c r="C35" s="132"/>
      <c r="D35" s="133"/>
      <c r="E35" s="134"/>
    </row>
    <row r="36" spans="3:12" x14ac:dyDescent="0.2">
      <c r="C36" s="128">
        <v>4.0999999999999996</v>
      </c>
      <c r="D36" s="135"/>
      <c r="E36" s="136" t="s">
        <v>59</v>
      </c>
    </row>
    <row r="37" spans="3:12" x14ac:dyDescent="0.2">
      <c r="D37" s="135"/>
      <c r="E37" s="136"/>
    </row>
    <row r="38" spans="3:12" x14ac:dyDescent="0.2">
      <c r="C38" s="128">
        <v>4.2</v>
      </c>
      <c r="D38" s="135"/>
      <c r="E38" s="136" t="s">
        <v>134</v>
      </c>
    </row>
    <row r="39" spans="3:12" x14ac:dyDescent="0.2">
      <c r="D39" s="135"/>
      <c r="E39" s="136"/>
    </row>
    <row r="40" spans="3:12" x14ac:dyDescent="0.2">
      <c r="D40" s="138"/>
    </row>
    <row r="41" spans="3:12" x14ac:dyDescent="0.2">
      <c r="C41" s="140">
        <v>5</v>
      </c>
      <c r="D41" s="140"/>
      <c r="E41" s="176" t="s">
        <v>133</v>
      </c>
      <c r="F41" s="176"/>
      <c r="G41" s="176"/>
      <c r="H41" s="176"/>
      <c r="I41" s="176"/>
      <c r="J41" s="176"/>
      <c r="K41" s="176"/>
      <c r="L41" s="176"/>
    </row>
    <row r="42" spans="3:12" ht="13.5" customHeight="1" x14ac:dyDescent="0.2">
      <c r="D42" s="138"/>
    </row>
    <row r="43" spans="3:12" ht="13.5" customHeight="1" x14ac:dyDescent="0.2">
      <c r="C43" s="128">
        <v>5.0999999999999996</v>
      </c>
      <c r="D43" s="135"/>
      <c r="E43" s="128" t="s">
        <v>119</v>
      </c>
    </row>
    <row r="44" spans="3:12" x14ac:dyDescent="0.2">
      <c r="D44" s="135"/>
    </row>
    <row r="46" spans="3:12" x14ac:dyDescent="0.2">
      <c r="C46" s="140">
        <v>6</v>
      </c>
      <c r="D46" s="140"/>
      <c r="E46" s="176" t="s">
        <v>186</v>
      </c>
      <c r="F46" s="176"/>
      <c r="G46" s="176"/>
      <c r="H46" s="176"/>
      <c r="I46" s="176"/>
      <c r="J46" s="176"/>
      <c r="K46" s="176"/>
      <c r="L46" s="176"/>
    </row>
    <row r="47" spans="3:12" x14ac:dyDescent="0.2">
      <c r="C47" s="128" t="s">
        <v>187</v>
      </c>
    </row>
  </sheetData>
  <mergeCells count="7">
    <mergeCell ref="E34:L34"/>
    <mergeCell ref="E41:L41"/>
    <mergeCell ref="E46:L46"/>
    <mergeCell ref="E6:L6"/>
    <mergeCell ref="E11:L11"/>
    <mergeCell ref="E24:L24"/>
    <mergeCell ref="E27:L27"/>
  </mergeCells>
  <phoneticPr fontId="0" type="noConversion"/>
  <hyperlinks>
    <hyperlink ref="E6" location="'1 Products and Causes'!A1" display="Complaints by product and cause"/>
    <hyperlink ref="E11:L11" location="'2 Volumes'!A1" display="Volumes"/>
    <hyperlink ref="E27:L27" location="'3 Speed'!A1" display="Speed of resolution"/>
    <hyperlink ref="E34:L34" location="'4 Upheld'!A1" display="Complaints Upheld"/>
    <hyperlink ref="E41:L41" location="'5 Redress'!A1" display="Redress"/>
    <hyperlink ref="E46:L46" location="'6 Notes 1&amp;2'!A1" display="Notes 1&amp;2"/>
    <hyperlink ref="E24:L24" location="'2a Volumes by Product Name'!A1" display="Volumes by product name"/>
  </hyperlinks>
  <pageMargins left="0.75" right="0.75" top="1" bottom="1" header="0.5" footer="0.5"/>
  <pageSetup paperSize="9" scale="74"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4"/>
    <pageSetUpPr fitToPage="1"/>
  </sheetPr>
  <dimension ref="B1:T29"/>
  <sheetViews>
    <sheetView showGridLines="0" showRowColHeaders="0" zoomScale="90" zoomScaleNormal="90" workbookViewId="0">
      <pane xSplit="6" ySplit="8" topLeftCell="G9" activePane="bottomRight" state="frozen"/>
      <selection activeCell="E41" sqref="E41:L41"/>
      <selection pane="topRight" activeCell="E41" sqref="E41:L41"/>
      <selection pane="bottomLeft" activeCell="E41" sqref="E41:L41"/>
      <selection pane="bottomRight"/>
    </sheetView>
  </sheetViews>
  <sheetFormatPr defaultRowHeight="12.75" x14ac:dyDescent="0.2"/>
  <cols>
    <col min="1" max="1" width="4.140625" customWidth="1"/>
    <col min="2" max="2" width="21.140625" customWidth="1"/>
    <col min="4" max="4" width="2.5703125" customWidth="1"/>
    <col min="5" max="5" width="5.28515625" customWidth="1"/>
    <col min="6" max="6" width="15.28515625" customWidth="1"/>
    <col min="7" max="7" width="13.85546875" customWidth="1"/>
    <col min="8" max="8" width="5.85546875" style="43" customWidth="1"/>
    <col min="9" max="9" width="16.42578125" customWidth="1"/>
    <col min="10" max="10" width="5.85546875" style="43" customWidth="1"/>
    <col min="11" max="11" width="14" customWidth="1"/>
    <col min="12" max="12" width="6.85546875" style="43" customWidth="1"/>
    <col min="13" max="13" width="13.42578125" customWidth="1"/>
    <col min="14" max="14" width="7" style="43" customWidth="1"/>
    <col min="15" max="15" width="14.42578125" customWidth="1"/>
    <col min="16" max="16" width="5.85546875" style="43" customWidth="1"/>
    <col min="17" max="17" width="15.7109375" customWidth="1"/>
    <col min="18" max="18" width="6.7109375" style="43" customWidth="1"/>
  </cols>
  <sheetData>
    <row r="1" spans="2:20" x14ac:dyDescent="0.2">
      <c r="B1" s="142" t="s">
        <v>194</v>
      </c>
    </row>
    <row r="2" spans="2:20" ht="26.25" customHeight="1" x14ac:dyDescent="0.2">
      <c r="B2" s="181" t="s">
        <v>66</v>
      </c>
      <c r="C2" s="180"/>
      <c r="D2" s="180"/>
      <c r="E2" s="180"/>
      <c r="F2" s="180"/>
      <c r="Q2" s="178" t="s">
        <v>190</v>
      </c>
      <c r="R2" s="178"/>
    </row>
    <row r="3" spans="2:20" x14ac:dyDescent="0.2">
      <c r="B3" s="30"/>
    </row>
    <row r="4" spans="2:20" x14ac:dyDescent="0.2">
      <c r="G4" s="29" t="s">
        <v>153</v>
      </c>
      <c r="H4" s="44"/>
    </row>
    <row r="5" spans="2:20" x14ac:dyDescent="0.2">
      <c r="B5" s="19"/>
    </row>
    <row r="6" spans="2:20" ht="31.5" customHeight="1" x14ac:dyDescent="0.2">
      <c r="G6" s="177" t="s">
        <v>136</v>
      </c>
      <c r="H6" s="177"/>
      <c r="I6" s="177" t="s">
        <v>170</v>
      </c>
      <c r="J6" s="177"/>
      <c r="K6" s="177" t="s">
        <v>83</v>
      </c>
      <c r="L6" s="177"/>
      <c r="M6" s="177" t="s">
        <v>13</v>
      </c>
      <c r="N6" s="177"/>
      <c r="O6" s="177" t="s">
        <v>14</v>
      </c>
      <c r="P6" s="177"/>
      <c r="Q6" s="177" t="s">
        <v>65</v>
      </c>
      <c r="R6" s="177"/>
      <c r="S6" s="177"/>
      <c r="T6" s="177"/>
    </row>
    <row r="7" spans="2:20" ht="17.25" customHeight="1" x14ac:dyDescent="0.2">
      <c r="B7" s="21" t="s">
        <v>195</v>
      </c>
      <c r="C7" s="10"/>
      <c r="D7" s="10"/>
      <c r="E7" s="14"/>
      <c r="F7" s="14"/>
    </row>
    <row r="8" spans="2:20" x14ac:dyDescent="0.2">
      <c r="B8" s="23" t="s">
        <v>57</v>
      </c>
      <c r="C8" s="10"/>
      <c r="D8" s="10"/>
      <c r="E8" s="14"/>
      <c r="F8" s="14"/>
    </row>
    <row r="9" spans="2:20" ht="12" customHeight="1" x14ac:dyDescent="0.2">
      <c r="B9" s="16" t="s">
        <v>84</v>
      </c>
      <c r="C9" s="14"/>
      <c r="D9" s="14"/>
      <c r="E9" s="14"/>
      <c r="F9" s="14"/>
      <c r="G9" s="31">
        <v>40229</v>
      </c>
      <c r="H9" s="67">
        <f t="shared" ref="H9:H14" si="0">G9/G$14</f>
        <v>7.1967169417754495E-2</v>
      </c>
      <c r="I9" s="31">
        <v>29747</v>
      </c>
      <c r="J9" s="67">
        <f t="shared" ref="J9:J14" si="1">I9/I$14</f>
        <v>0.4280821424973737</v>
      </c>
      <c r="K9" s="31">
        <v>1418063</v>
      </c>
      <c r="L9" s="67">
        <f t="shared" ref="L9:L14" si="2">K9/K$14</f>
        <v>0.81825788057543247</v>
      </c>
      <c r="M9" s="31">
        <v>9163</v>
      </c>
      <c r="N9" s="67">
        <f t="shared" ref="N9:N14" si="3">M9/M$14</f>
        <v>0.12150424993038336</v>
      </c>
      <c r="O9" s="31">
        <v>10373</v>
      </c>
      <c r="P9" s="67">
        <f t="shared" ref="P9:P14" si="4">O9/O$14</f>
        <v>0.24633688760122538</v>
      </c>
      <c r="Q9" s="32">
        <v>1507575</v>
      </c>
      <c r="R9" s="68">
        <f t="shared" ref="R9:R14" si="5">Q9/Q$14</f>
        <v>0.60813124816208286</v>
      </c>
      <c r="S9" s="46"/>
      <c r="T9" s="46"/>
    </row>
    <row r="10" spans="2:20" ht="12" customHeight="1" x14ac:dyDescent="0.2">
      <c r="B10" s="16" t="s">
        <v>85</v>
      </c>
      <c r="C10" s="14"/>
      <c r="D10" s="14"/>
      <c r="E10" s="14"/>
      <c r="F10" s="14"/>
      <c r="G10" s="31">
        <v>16996</v>
      </c>
      <c r="H10" s="67">
        <f t="shared" si="0"/>
        <v>3.0404782903481451E-2</v>
      </c>
      <c r="I10" s="31">
        <v>231</v>
      </c>
      <c r="J10" s="67">
        <f t="shared" si="1"/>
        <v>3.324267150196434E-3</v>
      </c>
      <c r="K10" s="31">
        <v>3099</v>
      </c>
      <c r="L10" s="67">
        <f t="shared" si="2"/>
        <v>1.7882006454602265E-3</v>
      </c>
      <c r="M10" s="31">
        <v>7198</v>
      </c>
      <c r="N10" s="67">
        <f t="shared" si="3"/>
        <v>9.5447734475488308E-2</v>
      </c>
      <c r="O10" s="31">
        <v>166</v>
      </c>
      <c r="P10" s="67">
        <f t="shared" si="4"/>
        <v>3.9421501341755918E-3</v>
      </c>
      <c r="Q10" s="32">
        <v>27690</v>
      </c>
      <c r="R10" s="68">
        <f t="shared" si="5"/>
        <v>1.1169695876893735E-2</v>
      </c>
      <c r="S10" s="46"/>
      <c r="T10" s="46"/>
    </row>
    <row r="11" spans="2:20" ht="12" customHeight="1" x14ac:dyDescent="0.2">
      <c r="B11" s="16" t="s">
        <v>86</v>
      </c>
      <c r="C11" s="14"/>
      <c r="D11" s="14"/>
      <c r="E11" s="14"/>
      <c r="F11" s="12"/>
      <c r="G11" s="31">
        <v>310715</v>
      </c>
      <c r="H11" s="67">
        <f t="shared" si="0"/>
        <v>0.55584973640004942</v>
      </c>
      <c r="I11" s="31">
        <v>29905</v>
      </c>
      <c r="J11" s="67">
        <f t="shared" si="1"/>
        <v>0.43035588366504052</v>
      </c>
      <c r="K11" s="31">
        <v>195762</v>
      </c>
      <c r="L11" s="67">
        <f t="shared" si="2"/>
        <v>0.11295957881787184</v>
      </c>
      <c r="M11" s="31">
        <v>41021</v>
      </c>
      <c r="N11" s="67">
        <f t="shared" si="3"/>
        <v>0.543951308129898</v>
      </c>
      <c r="O11" s="31">
        <v>26793</v>
      </c>
      <c r="P11" s="67">
        <f t="shared" si="4"/>
        <v>0.63627728039136522</v>
      </c>
      <c r="Q11" s="32">
        <v>604196</v>
      </c>
      <c r="R11" s="68">
        <f t="shared" si="5"/>
        <v>0.24372284471057015</v>
      </c>
      <c r="S11" s="46"/>
      <c r="T11" s="46"/>
    </row>
    <row r="12" spans="2:20" ht="12" customHeight="1" x14ac:dyDescent="0.2">
      <c r="B12" s="16" t="s">
        <v>87</v>
      </c>
      <c r="C12" s="14"/>
      <c r="D12" s="14"/>
      <c r="E12" s="14"/>
      <c r="F12" s="14"/>
      <c r="G12" s="31">
        <v>173531</v>
      </c>
      <c r="H12" s="67">
        <f t="shared" si="0"/>
        <v>0.3104361250896705</v>
      </c>
      <c r="I12" s="31">
        <v>7233</v>
      </c>
      <c r="J12" s="67">
        <f t="shared" si="1"/>
        <v>0.10408841687173509</v>
      </c>
      <c r="K12" s="31">
        <v>89502</v>
      </c>
      <c r="L12" s="67">
        <f>K12/K$14</f>
        <v>5.1644896473049755E-2</v>
      </c>
      <c r="M12" s="31">
        <v>15480</v>
      </c>
      <c r="N12" s="67">
        <f>M12/M$14</f>
        <v>0.20526964846909684</v>
      </c>
      <c r="O12" s="31">
        <v>3534</v>
      </c>
      <c r="P12" s="67">
        <f>O12/O$14</f>
        <v>8.3925051651665916E-2</v>
      </c>
      <c r="Q12" s="32">
        <v>289280</v>
      </c>
      <c r="R12" s="68">
        <f>Q12/Q$14</f>
        <v>0.11669084952213145</v>
      </c>
      <c r="S12" s="46"/>
      <c r="T12" s="46"/>
    </row>
    <row r="13" spans="2:20" ht="12" customHeight="1" x14ac:dyDescent="0.2">
      <c r="B13" s="16" t="s">
        <v>6</v>
      </c>
      <c r="C13" s="14"/>
      <c r="D13" s="14"/>
      <c r="E13" s="14"/>
      <c r="F13" s="14"/>
      <c r="G13" s="31">
        <v>17520</v>
      </c>
      <c r="H13" s="67">
        <f t="shared" si="0"/>
        <v>3.1342186189044191E-2</v>
      </c>
      <c r="I13" s="31">
        <v>2373</v>
      </c>
      <c r="J13" s="67">
        <f t="shared" si="1"/>
        <v>3.414928981565428E-2</v>
      </c>
      <c r="K13" s="31">
        <v>26601</v>
      </c>
      <c r="L13" s="67">
        <f>K13/K$14</f>
        <v>1.5349443488185701E-2</v>
      </c>
      <c r="M13" s="31">
        <v>2551</v>
      </c>
      <c r="N13" s="67">
        <f>M13/M$14</f>
        <v>3.3827058995133462E-2</v>
      </c>
      <c r="O13" s="31">
        <v>1243</v>
      </c>
      <c r="P13" s="67">
        <f>O13/O$14</f>
        <v>2.9518630221567838E-2</v>
      </c>
      <c r="Q13" s="32">
        <v>50288</v>
      </c>
      <c r="R13" s="68">
        <f>Q13/Q$14</f>
        <v>2.0285361728321856E-2</v>
      </c>
      <c r="S13" s="46"/>
      <c r="T13" s="46"/>
    </row>
    <row r="14" spans="2:20" ht="12" customHeight="1" x14ac:dyDescent="0.2">
      <c r="B14" s="22" t="s">
        <v>63</v>
      </c>
      <c r="C14" s="14"/>
      <c r="D14" s="14"/>
      <c r="E14" s="14"/>
      <c r="F14" s="14"/>
      <c r="G14" s="32">
        <v>558991</v>
      </c>
      <c r="H14" s="68">
        <f t="shared" si="0"/>
        <v>1</v>
      </c>
      <c r="I14" s="32">
        <v>69489</v>
      </c>
      <c r="J14" s="68">
        <f t="shared" si="1"/>
        <v>1</v>
      </c>
      <c r="K14" s="32">
        <v>1733027</v>
      </c>
      <c r="L14" s="68">
        <f t="shared" si="2"/>
        <v>1</v>
      </c>
      <c r="M14" s="32">
        <v>75413</v>
      </c>
      <c r="N14" s="68">
        <f t="shared" si="3"/>
        <v>1</v>
      </c>
      <c r="O14" s="32">
        <v>42109</v>
      </c>
      <c r="P14" s="68">
        <f t="shared" si="4"/>
        <v>1</v>
      </c>
      <c r="Q14" s="32">
        <v>2479029</v>
      </c>
      <c r="R14" s="68">
        <f t="shared" si="5"/>
        <v>1</v>
      </c>
      <c r="S14" s="46"/>
      <c r="T14" s="46"/>
    </row>
    <row r="16" spans="2:20" x14ac:dyDescent="0.2">
      <c r="B16" s="81" t="s">
        <v>141</v>
      </c>
      <c r="Q16" s="46"/>
    </row>
    <row r="17" spans="2:18" x14ac:dyDescent="0.2">
      <c r="B17" s="182" t="s">
        <v>154</v>
      </c>
      <c r="C17" s="180"/>
      <c r="D17" s="180"/>
      <c r="E17" s="180"/>
      <c r="F17" s="180"/>
      <c r="G17" s="43"/>
      <c r="H17"/>
      <c r="K17" s="46"/>
    </row>
    <row r="18" spans="2:18" s="105" customFormat="1" x14ac:dyDescent="0.2">
      <c r="B18" s="183" t="s">
        <v>196</v>
      </c>
      <c r="C18" s="184"/>
      <c r="D18" s="184"/>
      <c r="E18" s="184"/>
      <c r="F18" s="184"/>
      <c r="J18" s="119"/>
      <c r="L18" s="119"/>
      <c r="N18" s="119"/>
      <c r="P18" s="119"/>
      <c r="R18" s="119"/>
    </row>
    <row r="19" spans="2:18" ht="24" customHeight="1" x14ac:dyDescent="0.2">
      <c r="B19" s="179" t="s">
        <v>179</v>
      </c>
      <c r="C19" s="180"/>
      <c r="D19" s="180"/>
      <c r="E19" s="180"/>
      <c r="F19" s="180"/>
      <c r="G19" s="43"/>
      <c r="H19"/>
    </row>
    <row r="20" spans="2:18" x14ac:dyDescent="0.2">
      <c r="E20" s="43"/>
      <c r="G20" s="43"/>
      <c r="H20"/>
    </row>
    <row r="21" spans="2:18" x14ac:dyDescent="0.2">
      <c r="E21" s="43"/>
      <c r="G21" s="43"/>
    </row>
    <row r="22" spans="2:18" x14ac:dyDescent="0.2">
      <c r="E22" s="43"/>
      <c r="G22" s="43"/>
      <c r="H22"/>
    </row>
    <row r="23" spans="2:18" x14ac:dyDescent="0.2">
      <c r="E23" s="43"/>
      <c r="G23" s="43"/>
      <c r="H23"/>
    </row>
    <row r="24" spans="2:18" x14ac:dyDescent="0.2">
      <c r="E24" s="43"/>
      <c r="G24" s="43"/>
      <c r="H24"/>
    </row>
    <row r="25" spans="2:18" x14ac:dyDescent="0.2">
      <c r="E25" s="43"/>
      <c r="G25" s="43"/>
      <c r="H25"/>
    </row>
    <row r="26" spans="2:18" x14ac:dyDescent="0.2">
      <c r="E26" s="43"/>
      <c r="G26" s="43"/>
      <c r="H26"/>
    </row>
    <row r="27" spans="2:18" x14ac:dyDescent="0.2">
      <c r="E27" s="43"/>
      <c r="G27" s="43"/>
      <c r="H27"/>
    </row>
    <row r="28" spans="2:18" x14ac:dyDescent="0.2">
      <c r="G28" s="46"/>
    </row>
    <row r="29" spans="2:18" x14ac:dyDescent="0.2">
      <c r="G29" s="46"/>
    </row>
  </sheetData>
  <mergeCells count="12">
    <mergeCell ref="Q2:R2"/>
    <mergeCell ref="B19:F19"/>
    <mergeCell ref="B2:F2"/>
    <mergeCell ref="B17:F17"/>
    <mergeCell ref="Q6:R6"/>
    <mergeCell ref="B18:F18"/>
    <mergeCell ref="S6:T6"/>
    <mergeCell ref="G6:H6"/>
    <mergeCell ref="K6:L6"/>
    <mergeCell ref="M6:N6"/>
    <mergeCell ref="O6:P6"/>
    <mergeCell ref="I6:J6"/>
  </mergeCells>
  <phoneticPr fontId="6" type="noConversion"/>
  <hyperlinks>
    <hyperlink ref="Q2:R2" location="Contents!A1" display="Back to contents page"/>
  </hyperlinks>
  <pageMargins left="0.75" right="0.75" top="1" bottom="1" header="0.5" footer="0.5"/>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24"/>
    <pageSetUpPr fitToPage="1"/>
  </sheetPr>
  <dimension ref="A1:Y68"/>
  <sheetViews>
    <sheetView showGridLines="0" showRowColHeaders="0" zoomScaleNormal="100" workbookViewId="0">
      <pane xSplit="2" ySplit="8" topLeftCell="C9" activePane="bottomRight" state="frozen"/>
      <selection activeCell="E41" sqref="E41:L41"/>
      <selection pane="topRight" activeCell="E41" sqref="E41:L41"/>
      <selection pane="bottomLeft" activeCell="E41" sqref="E41:L41"/>
      <selection pane="bottomRight"/>
    </sheetView>
  </sheetViews>
  <sheetFormatPr defaultRowHeight="10.5" outlineLevelCol="1" x14ac:dyDescent="0.15"/>
  <cols>
    <col min="1" max="1" width="6" style="3" customWidth="1"/>
    <col min="2" max="2" width="41.140625" style="4" customWidth="1"/>
    <col min="3" max="3" width="2.7109375" style="5" customWidth="1"/>
    <col min="4" max="11" width="10" style="4" hidden="1" customWidth="1" outlineLevel="1"/>
    <col min="12" max="12" width="10" style="4" customWidth="1" collapsed="1"/>
    <col min="13" max="13" width="10" style="4" customWidth="1"/>
    <col min="14" max="19" width="9.140625" style="4"/>
    <col min="20" max="20" width="9.140625" style="151"/>
    <col min="21" max="21" width="10.7109375" style="151" bestFit="1" customWidth="1"/>
    <col min="22" max="25" width="9.140625" style="151"/>
    <col min="26" max="16384" width="9.140625" style="4"/>
  </cols>
  <sheetData>
    <row r="1" spans="1:23" ht="12.75" x14ac:dyDescent="0.2">
      <c r="B1" s="142" t="s">
        <v>72</v>
      </c>
      <c r="L1" s="4" t="s">
        <v>171</v>
      </c>
      <c r="Q1" s="178" t="s">
        <v>190</v>
      </c>
      <c r="R1" s="178"/>
    </row>
    <row r="3" spans="1:23" x14ac:dyDescent="0.15">
      <c r="D3" s="6"/>
      <c r="L3" s="6" t="s">
        <v>5</v>
      </c>
    </row>
    <row r="4" spans="1:23" x14ac:dyDescent="0.15">
      <c r="D4" s="120"/>
      <c r="E4" s="6"/>
      <c r="F4" s="6"/>
      <c r="G4" s="6"/>
      <c r="H4" s="6"/>
      <c r="I4" s="6"/>
      <c r="L4" s="120" t="s">
        <v>168</v>
      </c>
    </row>
    <row r="5" spans="1:23" x14ac:dyDescent="0.15">
      <c r="E5" s="7"/>
      <c r="F5" s="7"/>
      <c r="G5" s="7"/>
      <c r="H5" s="7"/>
      <c r="I5" s="7"/>
      <c r="J5" s="7"/>
    </row>
    <row r="6" spans="1:23" x14ac:dyDescent="0.15">
      <c r="D6" s="8" t="s">
        <v>11</v>
      </c>
      <c r="E6" s="8" t="s">
        <v>10</v>
      </c>
      <c r="F6" s="8" t="s">
        <v>9</v>
      </c>
      <c r="G6" s="8" t="s">
        <v>8</v>
      </c>
      <c r="H6" s="8" t="s">
        <v>7</v>
      </c>
      <c r="I6" s="8" t="s">
        <v>64</v>
      </c>
      <c r="J6" s="8" t="s">
        <v>79</v>
      </c>
      <c r="K6" s="8" t="s">
        <v>113</v>
      </c>
      <c r="L6" s="8" t="s">
        <v>146</v>
      </c>
      <c r="M6" s="8" t="s">
        <v>158</v>
      </c>
      <c r="N6" s="8" t="s">
        <v>164</v>
      </c>
      <c r="O6" s="8" t="s">
        <v>166</v>
      </c>
      <c r="P6" s="8" t="s">
        <v>167</v>
      </c>
      <c r="Q6" s="8" t="s">
        <v>174</v>
      </c>
      <c r="R6" s="8" t="s">
        <v>180</v>
      </c>
      <c r="S6" s="8" t="s">
        <v>197</v>
      </c>
      <c r="T6" s="152"/>
    </row>
    <row r="7" spans="1:23" x14ac:dyDescent="0.15">
      <c r="N7" s="85"/>
      <c r="O7" s="85"/>
      <c r="P7" s="85"/>
      <c r="R7" s="85" t="s">
        <v>135</v>
      </c>
      <c r="S7" s="85" t="s">
        <v>198</v>
      </c>
      <c r="T7" s="152"/>
    </row>
    <row r="9" spans="1:23" x14ac:dyDescent="0.15">
      <c r="B9" s="9" t="s">
        <v>137</v>
      </c>
      <c r="C9" s="11"/>
    </row>
    <row r="10" spans="1:23" ht="12" customHeight="1" x14ac:dyDescent="0.15">
      <c r="A10" s="13">
        <v>2.1</v>
      </c>
      <c r="B10" s="37" t="s">
        <v>80</v>
      </c>
      <c r="C10" s="39"/>
      <c r="D10" s="31">
        <v>517948</v>
      </c>
      <c r="E10" s="31">
        <v>608620</v>
      </c>
      <c r="F10" s="31">
        <v>1352873</v>
      </c>
      <c r="G10" s="31">
        <v>812819</v>
      </c>
      <c r="H10" s="31">
        <v>809646</v>
      </c>
      <c r="I10" s="31">
        <v>870124</v>
      </c>
      <c r="J10" s="31">
        <v>976653</v>
      </c>
      <c r="K10" s="31">
        <v>2014371</v>
      </c>
      <c r="L10" s="31">
        <v>1046016</v>
      </c>
      <c r="M10" s="31">
        <v>909240</v>
      </c>
      <c r="N10" s="31">
        <v>808814</v>
      </c>
      <c r="O10" s="31">
        <v>790503</v>
      </c>
      <c r="P10" s="31">
        <v>829696</v>
      </c>
      <c r="Q10" s="31">
        <v>728278</v>
      </c>
      <c r="R10" s="31">
        <v>578272</v>
      </c>
      <c r="S10" s="31">
        <v>558991</v>
      </c>
      <c r="T10" s="153"/>
      <c r="U10" s="154"/>
      <c r="V10" s="154"/>
      <c r="W10" s="154"/>
    </row>
    <row r="11" spans="1:23" ht="12" customHeight="1" x14ac:dyDescent="0.15">
      <c r="B11" s="37" t="s">
        <v>81</v>
      </c>
      <c r="C11" s="39"/>
      <c r="D11" s="31">
        <v>480838</v>
      </c>
      <c r="E11" s="31">
        <v>314855</v>
      </c>
      <c r="F11" s="31">
        <v>192569</v>
      </c>
      <c r="G11" s="31">
        <v>121137</v>
      </c>
      <c r="H11" s="31">
        <v>113903</v>
      </c>
      <c r="I11" s="31">
        <v>114334</v>
      </c>
      <c r="J11" s="31">
        <v>99073</v>
      </c>
      <c r="K11" s="31">
        <v>92870</v>
      </c>
      <c r="L11" s="31">
        <v>73540</v>
      </c>
      <c r="M11" s="31">
        <v>72064</v>
      </c>
      <c r="N11" s="31">
        <v>82462</v>
      </c>
      <c r="O11" s="31">
        <v>78805</v>
      </c>
      <c r="P11" s="31">
        <v>82546</v>
      </c>
      <c r="Q11" s="31">
        <v>78316</v>
      </c>
      <c r="R11" s="31">
        <v>79387</v>
      </c>
      <c r="S11" s="31">
        <v>69489</v>
      </c>
      <c r="T11" s="155"/>
      <c r="U11" s="154"/>
      <c r="V11" s="154"/>
      <c r="W11" s="154"/>
    </row>
    <row r="12" spans="1:23" ht="12" customHeight="1" x14ac:dyDescent="0.15">
      <c r="B12" s="37" t="s">
        <v>83</v>
      </c>
      <c r="C12" s="40"/>
      <c r="D12" s="31">
        <v>194730</v>
      </c>
      <c r="E12" s="31">
        <v>210050</v>
      </c>
      <c r="F12" s="31">
        <v>213952</v>
      </c>
      <c r="G12" s="31">
        <v>227695</v>
      </c>
      <c r="H12" s="31">
        <v>267046</v>
      </c>
      <c r="I12" s="31">
        <v>281275</v>
      </c>
      <c r="J12" s="31">
        <v>338115</v>
      </c>
      <c r="K12" s="31">
        <v>421368</v>
      </c>
      <c r="L12" s="31">
        <v>518137</v>
      </c>
      <c r="M12" s="31">
        <v>732071</v>
      </c>
      <c r="N12" s="31">
        <v>834782</v>
      </c>
      <c r="O12" s="31">
        <v>1215615</v>
      </c>
      <c r="P12" s="31">
        <v>2367172</v>
      </c>
      <c r="Q12" s="31">
        <v>2494267</v>
      </c>
      <c r="R12" s="31">
        <v>2130416</v>
      </c>
      <c r="S12" s="31">
        <v>1733027</v>
      </c>
      <c r="T12" s="153"/>
      <c r="U12" s="154"/>
      <c r="V12" s="154"/>
      <c r="W12" s="154"/>
    </row>
    <row r="13" spans="1:23" ht="12" customHeight="1" x14ac:dyDescent="0.15">
      <c r="B13" s="37" t="s">
        <v>13</v>
      </c>
      <c r="C13" s="39"/>
      <c r="D13" s="31">
        <v>58326</v>
      </c>
      <c r="E13" s="31">
        <v>60390</v>
      </c>
      <c r="F13" s="31">
        <v>101330</v>
      </c>
      <c r="G13" s="31">
        <v>97798</v>
      </c>
      <c r="H13" s="31">
        <v>80114</v>
      </c>
      <c r="I13" s="31">
        <v>70071</v>
      </c>
      <c r="J13" s="31">
        <v>61931</v>
      </c>
      <c r="K13" s="31">
        <v>80230</v>
      </c>
      <c r="L13" s="31">
        <v>57963</v>
      </c>
      <c r="M13" s="31">
        <v>64026</v>
      </c>
      <c r="N13" s="31">
        <v>67531</v>
      </c>
      <c r="O13" s="31">
        <v>69095</v>
      </c>
      <c r="P13" s="31">
        <v>81462</v>
      </c>
      <c r="Q13" s="31">
        <v>80227</v>
      </c>
      <c r="R13" s="31">
        <v>76811</v>
      </c>
      <c r="S13" s="31">
        <v>75413</v>
      </c>
      <c r="T13" s="153"/>
      <c r="U13" s="154"/>
      <c r="V13" s="154"/>
      <c r="W13" s="154"/>
    </row>
    <row r="14" spans="1:23" ht="12" customHeight="1" x14ac:dyDescent="0.15">
      <c r="B14" s="37" t="s">
        <v>14</v>
      </c>
      <c r="C14" s="40"/>
      <c r="D14" s="31">
        <v>27810</v>
      </c>
      <c r="E14" s="31">
        <v>25667</v>
      </c>
      <c r="F14" s="31">
        <v>31016</v>
      </c>
      <c r="G14" s="31">
        <v>29909</v>
      </c>
      <c r="H14" s="31">
        <v>39352</v>
      </c>
      <c r="I14" s="31">
        <v>37283</v>
      </c>
      <c r="J14" s="31">
        <v>55946</v>
      </c>
      <c r="K14" s="31">
        <v>44872</v>
      </c>
      <c r="L14" s="31">
        <v>43122</v>
      </c>
      <c r="M14" s="31">
        <v>41588</v>
      </c>
      <c r="N14" s="31">
        <v>43605</v>
      </c>
      <c r="O14" s="31">
        <v>40983</v>
      </c>
      <c r="P14" s="31">
        <v>43482</v>
      </c>
      <c r="Q14" s="31">
        <v>41197</v>
      </c>
      <c r="R14" s="31">
        <v>46268</v>
      </c>
      <c r="S14" s="31">
        <v>42109</v>
      </c>
      <c r="T14" s="153"/>
      <c r="U14" s="154"/>
      <c r="V14" s="154"/>
      <c r="W14" s="154"/>
    </row>
    <row r="15" spans="1:23" ht="12" customHeight="1" x14ac:dyDescent="0.15">
      <c r="B15" s="37" t="s">
        <v>156</v>
      </c>
      <c r="C15" s="40"/>
      <c r="D15" s="31">
        <v>117425</v>
      </c>
      <c r="E15" s="31">
        <v>109983</v>
      </c>
      <c r="F15" s="31">
        <v>123722</v>
      </c>
      <c r="G15" s="31">
        <v>107012</v>
      </c>
      <c r="H15" s="31">
        <v>116581</v>
      </c>
      <c r="I15" s="31">
        <v>103096</v>
      </c>
      <c r="J15" s="31">
        <v>96765</v>
      </c>
      <c r="K15" s="31">
        <v>484</v>
      </c>
      <c r="L15" s="31"/>
      <c r="M15" s="31"/>
      <c r="N15" s="31"/>
      <c r="O15" s="31"/>
      <c r="P15" s="31"/>
      <c r="Q15" s="31"/>
      <c r="R15" s="31"/>
      <c r="S15" s="31"/>
      <c r="T15" s="153"/>
      <c r="U15" s="154"/>
      <c r="V15" s="154"/>
      <c r="W15" s="154"/>
    </row>
    <row r="16" spans="1:23" ht="12" customHeight="1" x14ac:dyDescent="0.15">
      <c r="B16" s="34" t="s">
        <v>63</v>
      </c>
      <c r="C16" s="40"/>
      <c r="D16" s="32">
        <f t="shared" ref="D16:J16" si="0">SUM(D10:D15)</f>
        <v>1397077</v>
      </c>
      <c r="E16" s="32">
        <f t="shared" si="0"/>
        <v>1329565</v>
      </c>
      <c r="F16" s="32">
        <f t="shared" si="0"/>
        <v>2015462</v>
      </c>
      <c r="G16" s="32">
        <f t="shared" si="0"/>
        <v>1396370</v>
      </c>
      <c r="H16" s="32">
        <f t="shared" si="0"/>
        <v>1426642</v>
      </c>
      <c r="I16" s="32">
        <f t="shared" si="0"/>
        <v>1476183</v>
      </c>
      <c r="J16" s="32">
        <f t="shared" si="0"/>
        <v>1628483</v>
      </c>
      <c r="K16" s="32">
        <v>2654195</v>
      </c>
      <c r="L16" s="32">
        <v>1738778</v>
      </c>
      <c r="M16" s="32">
        <v>1818989</v>
      </c>
      <c r="N16" s="32">
        <v>1837194</v>
      </c>
      <c r="O16" s="32">
        <v>2195001</v>
      </c>
      <c r="P16" s="32">
        <v>3404358</v>
      </c>
      <c r="Q16" s="32">
        <v>3422285</v>
      </c>
      <c r="R16" s="32">
        <v>2911154</v>
      </c>
      <c r="S16" s="32">
        <v>2479029</v>
      </c>
      <c r="T16" s="156"/>
      <c r="U16" s="154"/>
      <c r="V16" s="154"/>
      <c r="W16" s="154"/>
    </row>
    <row r="17" spans="1:25" ht="12" customHeight="1" x14ac:dyDescent="0.15">
      <c r="B17" s="34"/>
      <c r="C17" s="40"/>
      <c r="D17" s="28"/>
      <c r="E17" s="28"/>
      <c r="F17" s="28"/>
      <c r="G17" s="28"/>
      <c r="H17" s="28"/>
      <c r="I17" s="28"/>
      <c r="J17" s="28"/>
      <c r="K17" s="28"/>
      <c r="L17" s="28"/>
      <c r="M17" s="28"/>
      <c r="N17" s="28"/>
      <c r="O17" s="28"/>
      <c r="P17" s="28"/>
      <c r="Q17" s="28"/>
      <c r="R17" s="28"/>
      <c r="S17" s="28"/>
      <c r="T17" s="157"/>
      <c r="U17" s="154"/>
      <c r="V17" s="154"/>
    </row>
    <row r="18" spans="1:25" ht="12" customHeight="1" x14ac:dyDescent="0.15">
      <c r="B18" s="35"/>
      <c r="C18" s="40"/>
      <c r="D18" s="17"/>
      <c r="E18" s="17"/>
      <c r="F18" s="17"/>
      <c r="G18" s="17"/>
      <c r="H18" s="17"/>
      <c r="I18" s="17"/>
      <c r="J18" s="17"/>
      <c r="K18" s="17"/>
      <c r="L18" s="17"/>
      <c r="M18" s="17"/>
      <c r="N18" s="17"/>
      <c r="O18" s="17"/>
      <c r="P18" s="17"/>
      <c r="Q18" s="17"/>
      <c r="R18" s="17"/>
      <c r="S18" s="17"/>
      <c r="T18" s="158"/>
      <c r="U18" s="154"/>
      <c r="V18" s="154"/>
    </row>
    <row r="19" spans="1:25" ht="12" customHeight="1" x14ac:dyDescent="0.15">
      <c r="A19" s="13">
        <v>2.2000000000000002</v>
      </c>
      <c r="B19" s="36" t="s">
        <v>139</v>
      </c>
      <c r="C19" s="39"/>
      <c r="D19" s="17"/>
      <c r="E19" s="17"/>
      <c r="F19" s="17"/>
      <c r="G19" s="17"/>
      <c r="H19" s="17"/>
      <c r="I19" s="17"/>
      <c r="J19" s="17"/>
      <c r="K19" s="17"/>
      <c r="L19" s="17"/>
      <c r="M19" s="17"/>
      <c r="N19" s="17"/>
      <c r="O19" s="17"/>
      <c r="P19" s="17"/>
      <c r="Q19" s="17"/>
      <c r="R19" s="17"/>
      <c r="S19" s="17"/>
      <c r="T19" s="158"/>
      <c r="U19" s="154"/>
      <c r="V19" s="154"/>
    </row>
    <row r="20" spans="1:25" ht="12" customHeight="1" x14ac:dyDescent="0.15">
      <c r="A20" s="13"/>
      <c r="B20" s="33" t="s">
        <v>88</v>
      </c>
      <c r="C20" s="41"/>
      <c r="D20" s="31">
        <v>798775</v>
      </c>
      <c r="E20" s="31">
        <v>843090</v>
      </c>
      <c r="F20" s="31">
        <v>1604589</v>
      </c>
      <c r="G20" s="31">
        <v>1041101</v>
      </c>
      <c r="H20" s="31">
        <v>1018548</v>
      </c>
      <c r="I20" s="31">
        <v>1082364</v>
      </c>
      <c r="J20" s="31">
        <v>1189076</v>
      </c>
      <c r="K20" s="31">
        <v>2225458</v>
      </c>
      <c r="L20" s="31">
        <v>1299543</v>
      </c>
      <c r="M20" s="31">
        <v>1275025</v>
      </c>
      <c r="N20" s="31">
        <v>1255529</v>
      </c>
      <c r="O20" s="31">
        <v>1590467</v>
      </c>
      <c r="P20" s="31">
        <v>2596519</v>
      </c>
      <c r="Q20" s="31">
        <v>2567798</v>
      </c>
      <c r="R20" s="31">
        <v>1850390</v>
      </c>
      <c r="S20" s="31">
        <v>1583351</v>
      </c>
      <c r="T20" s="153"/>
      <c r="U20" s="154"/>
      <c r="V20" s="154"/>
      <c r="W20" s="154"/>
      <c r="X20" s="154"/>
      <c r="Y20" s="154"/>
    </row>
    <row r="21" spans="1:25" ht="12" customHeight="1" x14ac:dyDescent="0.15">
      <c r="A21" s="13"/>
      <c r="B21" s="33" t="s">
        <v>46</v>
      </c>
      <c r="C21" s="41"/>
      <c r="D21" s="31">
        <v>71639</v>
      </c>
      <c r="E21" s="31">
        <v>69779</v>
      </c>
      <c r="F21" s="31">
        <v>76616</v>
      </c>
      <c r="G21" s="31">
        <v>79693</v>
      </c>
      <c r="H21" s="31">
        <v>103659</v>
      </c>
      <c r="I21" s="31">
        <v>115242</v>
      </c>
      <c r="J21" s="31">
        <v>138753</v>
      </c>
      <c r="K21" s="31">
        <v>144975</v>
      </c>
      <c r="L21" s="31">
        <v>147886</v>
      </c>
      <c r="M21" s="31">
        <v>226860</v>
      </c>
      <c r="N21" s="31">
        <v>250100</v>
      </c>
      <c r="O21" s="31">
        <v>272735</v>
      </c>
      <c r="P21" s="31">
        <v>428576</v>
      </c>
      <c r="Q21" s="31">
        <v>467247</v>
      </c>
      <c r="R21" s="31">
        <v>394685</v>
      </c>
      <c r="S21" s="31">
        <v>323936</v>
      </c>
      <c r="T21" s="153"/>
      <c r="U21" s="154"/>
      <c r="V21" s="154"/>
      <c r="W21" s="154"/>
      <c r="Y21" s="154"/>
    </row>
    <row r="22" spans="1:25" ht="12" customHeight="1" x14ac:dyDescent="0.15">
      <c r="A22" s="13"/>
      <c r="B22" s="33" t="s">
        <v>17</v>
      </c>
      <c r="C22" s="41"/>
      <c r="D22" s="31">
        <v>10402</v>
      </c>
      <c r="E22" s="31">
        <v>9865</v>
      </c>
      <c r="F22" s="31">
        <v>13125</v>
      </c>
      <c r="G22" s="31">
        <v>11117</v>
      </c>
      <c r="H22" s="31">
        <v>11930</v>
      </c>
      <c r="I22" s="31">
        <v>10550</v>
      </c>
      <c r="J22" s="31">
        <v>12733</v>
      </c>
      <c r="K22" s="31">
        <v>11626</v>
      </c>
      <c r="L22" s="31">
        <v>13210</v>
      </c>
      <c r="M22" s="31">
        <v>10636</v>
      </c>
      <c r="N22" s="31">
        <v>10417</v>
      </c>
      <c r="O22" s="31">
        <v>10784</v>
      </c>
      <c r="P22" s="31">
        <v>11268</v>
      </c>
      <c r="Q22" s="31">
        <v>10298</v>
      </c>
      <c r="R22" s="31">
        <v>13030</v>
      </c>
      <c r="S22" s="31">
        <v>11311</v>
      </c>
      <c r="T22" s="153"/>
      <c r="U22" s="154"/>
      <c r="V22" s="154"/>
      <c r="W22" s="154"/>
      <c r="Y22" s="154"/>
    </row>
    <row r="23" spans="1:25" ht="12" customHeight="1" x14ac:dyDescent="0.15">
      <c r="A23" s="13"/>
      <c r="B23" s="33" t="s">
        <v>43</v>
      </c>
      <c r="C23" s="41"/>
      <c r="D23" s="31">
        <v>203268</v>
      </c>
      <c r="E23" s="31">
        <v>117619</v>
      </c>
      <c r="F23" s="31">
        <v>70634</v>
      </c>
      <c r="G23" s="31">
        <v>57988</v>
      </c>
      <c r="H23" s="31">
        <v>66905</v>
      </c>
      <c r="I23" s="31">
        <v>65315</v>
      </c>
      <c r="J23" s="31">
        <v>63599</v>
      </c>
      <c r="K23" s="31">
        <v>51420</v>
      </c>
      <c r="L23" s="31">
        <v>43960</v>
      </c>
      <c r="M23" s="31">
        <v>41461</v>
      </c>
      <c r="N23" s="31">
        <v>47014</v>
      </c>
      <c r="O23" s="31">
        <v>47702</v>
      </c>
      <c r="P23" s="31">
        <v>53108</v>
      </c>
      <c r="Q23" s="31">
        <v>50474</v>
      </c>
      <c r="R23" s="31">
        <v>54438</v>
      </c>
      <c r="S23" s="31">
        <v>47405</v>
      </c>
      <c r="T23" s="153"/>
      <c r="U23" s="154"/>
      <c r="V23" s="154"/>
      <c r="W23" s="154"/>
      <c r="Y23" s="154"/>
    </row>
    <row r="24" spans="1:25" ht="12" customHeight="1" x14ac:dyDescent="0.15">
      <c r="A24" s="13"/>
      <c r="B24" s="33" t="s">
        <v>175</v>
      </c>
      <c r="C24" s="41"/>
      <c r="D24" s="31">
        <v>6837</v>
      </c>
      <c r="E24" s="31">
        <v>7953</v>
      </c>
      <c r="F24" s="31">
        <v>11179</v>
      </c>
      <c r="G24" s="31">
        <v>14637</v>
      </c>
      <c r="H24" s="31">
        <v>15776</v>
      </c>
      <c r="I24" s="31">
        <v>12716</v>
      </c>
      <c r="J24" s="31">
        <v>14655</v>
      </c>
      <c r="K24" s="31">
        <v>13232</v>
      </c>
      <c r="L24" s="31">
        <v>22688</v>
      </c>
      <c r="M24" s="31">
        <v>29241</v>
      </c>
      <c r="N24" s="31">
        <v>29867</v>
      </c>
      <c r="O24" s="31">
        <v>52681</v>
      </c>
      <c r="P24" s="31">
        <v>95336</v>
      </c>
      <c r="Q24" s="31">
        <v>105384</v>
      </c>
      <c r="R24" s="31">
        <v>135787</v>
      </c>
      <c r="S24" s="31">
        <v>58990</v>
      </c>
      <c r="T24" s="171" t="s">
        <v>198</v>
      </c>
      <c r="U24" s="154"/>
      <c r="V24" s="154"/>
      <c r="W24" s="154"/>
      <c r="Y24" s="154"/>
    </row>
    <row r="25" spans="1:25" ht="12" customHeight="1" x14ac:dyDescent="0.15">
      <c r="A25" s="13"/>
      <c r="B25" s="33" t="s">
        <v>74</v>
      </c>
      <c r="C25" s="41"/>
      <c r="D25" s="31">
        <v>198829</v>
      </c>
      <c r="E25" s="31">
        <v>203091</v>
      </c>
      <c r="F25" s="31">
        <v>172308</v>
      </c>
      <c r="G25" s="31">
        <v>142930</v>
      </c>
      <c r="H25" s="31">
        <v>155327</v>
      </c>
      <c r="I25" s="31">
        <v>139593</v>
      </c>
      <c r="J25" s="31">
        <v>152250</v>
      </c>
      <c r="K25" s="31">
        <v>162651</v>
      </c>
      <c r="L25" s="31">
        <v>165714</v>
      </c>
      <c r="M25" s="31">
        <v>178689</v>
      </c>
      <c r="N25" s="31">
        <v>185656</v>
      </c>
      <c r="O25" s="31">
        <v>166004</v>
      </c>
      <c r="P25" s="31">
        <v>158300</v>
      </c>
      <c r="Q25" s="31">
        <v>159975</v>
      </c>
      <c r="R25" s="31">
        <v>167597</v>
      </c>
      <c r="S25" s="31">
        <v>182334</v>
      </c>
      <c r="T25" s="153"/>
      <c r="U25" s="154"/>
      <c r="V25" s="154"/>
      <c r="W25" s="154"/>
      <c r="Y25" s="154"/>
    </row>
    <row r="26" spans="1:25" ht="12" customHeight="1" x14ac:dyDescent="0.15">
      <c r="A26" s="13"/>
      <c r="B26" s="33" t="s">
        <v>18</v>
      </c>
      <c r="C26" s="41"/>
      <c r="D26" s="31">
        <v>46529</v>
      </c>
      <c r="E26" s="31">
        <v>31988</v>
      </c>
      <c r="F26" s="31">
        <v>30271</v>
      </c>
      <c r="G26" s="31">
        <v>19101</v>
      </c>
      <c r="H26" s="31">
        <v>20791</v>
      </c>
      <c r="I26" s="31">
        <v>17173</v>
      </c>
      <c r="J26" s="31">
        <v>22552</v>
      </c>
      <c r="K26" s="31">
        <v>13994</v>
      </c>
      <c r="L26" s="31">
        <v>20398</v>
      </c>
      <c r="M26" s="31">
        <v>20690</v>
      </c>
      <c r="N26" s="31">
        <v>24088</v>
      </c>
      <c r="O26" s="31">
        <v>27262</v>
      </c>
      <c r="P26" s="31">
        <v>34369</v>
      </c>
      <c r="Q26" s="31">
        <v>34620</v>
      </c>
      <c r="R26" s="31">
        <v>36651</v>
      </c>
      <c r="S26" s="31">
        <v>37790</v>
      </c>
      <c r="T26" s="153"/>
      <c r="U26" s="154"/>
      <c r="V26" s="154"/>
      <c r="W26" s="154"/>
      <c r="Y26" s="154"/>
    </row>
    <row r="27" spans="1:25" ht="12" customHeight="1" x14ac:dyDescent="0.15">
      <c r="A27" s="13"/>
      <c r="B27" s="33" t="s">
        <v>19</v>
      </c>
      <c r="C27" s="41"/>
      <c r="D27" s="31">
        <v>7553</v>
      </c>
      <c r="E27" s="31">
        <v>7303</v>
      </c>
      <c r="F27" s="31">
        <v>8219</v>
      </c>
      <c r="G27" s="31">
        <v>9781</v>
      </c>
      <c r="H27" s="31">
        <v>11580</v>
      </c>
      <c r="I27" s="31">
        <v>11580</v>
      </c>
      <c r="J27" s="31">
        <v>12166</v>
      </c>
      <c r="K27" s="31">
        <v>9420</v>
      </c>
      <c r="L27" s="31">
        <v>7475</v>
      </c>
      <c r="M27" s="31">
        <v>7064</v>
      </c>
      <c r="N27" s="31">
        <v>6207</v>
      </c>
      <c r="O27" s="31">
        <v>5239</v>
      </c>
      <c r="P27" s="31">
        <v>5276</v>
      </c>
      <c r="Q27" s="31">
        <v>5204</v>
      </c>
      <c r="R27" s="31">
        <v>6484</v>
      </c>
      <c r="S27" s="31">
        <v>6670</v>
      </c>
      <c r="T27" s="153"/>
      <c r="U27" s="154"/>
      <c r="V27" s="154"/>
      <c r="W27" s="154"/>
      <c r="Y27" s="154"/>
    </row>
    <row r="28" spans="1:25" ht="12" customHeight="1" x14ac:dyDescent="0.15">
      <c r="A28" s="13"/>
      <c r="B28" s="33" t="s">
        <v>199</v>
      </c>
      <c r="C28" s="41"/>
      <c r="D28" s="31">
        <v>53245</v>
      </c>
      <c r="E28" s="31">
        <v>38877</v>
      </c>
      <c r="F28" s="31">
        <v>28521</v>
      </c>
      <c r="G28" s="31">
        <v>20022</v>
      </c>
      <c r="H28" s="31">
        <v>22126</v>
      </c>
      <c r="I28" s="31">
        <v>21650</v>
      </c>
      <c r="J28" s="31">
        <v>22699</v>
      </c>
      <c r="K28" s="31">
        <v>21419</v>
      </c>
      <c r="L28" s="31">
        <v>17904</v>
      </c>
      <c r="M28" s="31">
        <v>29323</v>
      </c>
      <c r="N28" s="31">
        <v>28316</v>
      </c>
      <c r="O28" s="31">
        <v>22127</v>
      </c>
      <c r="P28" s="31">
        <v>21606</v>
      </c>
      <c r="Q28" s="31">
        <v>21285</v>
      </c>
      <c r="R28" s="31">
        <v>252092</v>
      </c>
      <c r="S28" s="31">
        <v>227242</v>
      </c>
      <c r="T28" s="159"/>
      <c r="U28" s="154"/>
      <c r="V28" s="154"/>
      <c r="W28" s="154"/>
      <c r="X28" s="154"/>
      <c r="Y28" s="154"/>
    </row>
    <row r="29" spans="1:25" ht="12" customHeight="1" x14ac:dyDescent="0.15">
      <c r="A29" s="13"/>
      <c r="B29" s="38" t="s">
        <v>63</v>
      </c>
      <c r="C29" s="42"/>
      <c r="D29" s="32">
        <f t="shared" ref="D29:J29" si="1">SUM(D20:D28)</f>
        <v>1397077</v>
      </c>
      <c r="E29" s="32">
        <f t="shared" si="1"/>
        <v>1329565</v>
      </c>
      <c r="F29" s="32">
        <f t="shared" si="1"/>
        <v>2015462</v>
      </c>
      <c r="G29" s="32">
        <f t="shared" si="1"/>
        <v>1396370</v>
      </c>
      <c r="H29" s="32">
        <f t="shared" si="1"/>
        <v>1426642</v>
      </c>
      <c r="I29" s="32">
        <f t="shared" si="1"/>
        <v>1476183</v>
      </c>
      <c r="J29" s="32">
        <f t="shared" si="1"/>
        <v>1628483</v>
      </c>
      <c r="K29" s="32">
        <v>2654195</v>
      </c>
      <c r="L29" s="32">
        <v>1738778</v>
      </c>
      <c r="M29" s="32">
        <v>1818989</v>
      </c>
      <c r="N29" s="32">
        <v>1837194</v>
      </c>
      <c r="O29" s="32">
        <v>2195001</v>
      </c>
      <c r="P29" s="32">
        <v>3404358</v>
      </c>
      <c r="Q29" s="32">
        <v>3422285</v>
      </c>
      <c r="R29" s="32">
        <v>2911154</v>
      </c>
      <c r="S29" s="32">
        <v>2479029</v>
      </c>
      <c r="T29" s="156"/>
      <c r="U29" s="154"/>
      <c r="V29" s="154"/>
      <c r="W29" s="154"/>
    </row>
    <row r="30" spans="1:25" ht="12" customHeight="1" x14ac:dyDescent="0.15">
      <c r="B30" s="37"/>
      <c r="C30" s="146"/>
      <c r="D30" s="31"/>
      <c r="E30" s="31"/>
      <c r="F30" s="31"/>
      <c r="G30" s="31"/>
      <c r="H30" s="31"/>
      <c r="I30" s="31"/>
      <c r="J30" s="31"/>
      <c r="K30" s="31"/>
      <c r="L30" s="31"/>
      <c r="M30" s="31"/>
      <c r="N30" s="31"/>
      <c r="O30" s="31"/>
      <c r="P30" s="31"/>
      <c r="Q30" s="31"/>
      <c r="R30" s="31"/>
      <c r="S30" s="31"/>
      <c r="T30" s="153"/>
      <c r="U30" s="154"/>
      <c r="V30" s="154"/>
    </row>
    <row r="31" spans="1:25" ht="12" customHeight="1" x14ac:dyDescent="0.15">
      <c r="A31" s="13"/>
      <c r="B31" s="38"/>
      <c r="C31" s="42"/>
      <c r="D31" s="32"/>
      <c r="E31" s="32"/>
      <c r="F31" s="32"/>
      <c r="G31" s="32"/>
      <c r="H31" s="32"/>
      <c r="I31" s="32"/>
      <c r="J31" s="32"/>
      <c r="K31" s="32"/>
      <c r="L31" s="32"/>
      <c r="M31" s="32"/>
      <c r="N31" s="32"/>
      <c r="O31" s="32"/>
      <c r="P31" s="32"/>
      <c r="Q31" s="32"/>
      <c r="R31" s="32"/>
      <c r="S31" s="32"/>
      <c r="T31" s="156"/>
      <c r="U31" s="154"/>
      <c r="V31" s="154"/>
    </row>
    <row r="32" spans="1:25" ht="12" customHeight="1" x14ac:dyDescent="0.15">
      <c r="A32" s="13">
        <v>2.2999999999999998</v>
      </c>
      <c r="B32" s="36" t="s">
        <v>157</v>
      </c>
      <c r="C32" s="39"/>
      <c r="D32" s="20"/>
      <c r="E32" s="20"/>
      <c r="F32" s="20"/>
      <c r="G32" s="20"/>
      <c r="H32" s="20"/>
      <c r="I32" s="20"/>
      <c r="J32" s="20"/>
      <c r="K32" s="20"/>
      <c r="L32" s="20"/>
      <c r="M32" s="20"/>
      <c r="N32" s="20"/>
      <c r="O32" s="20"/>
      <c r="P32" s="20"/>
      <c r="Q32" s="20"/>
      <c r="R32" s="20"/>
      <c r="S32" s="20"/>
      <c r="T32" s="160"/>
      <c r="U32" s="154"/>
      <c r="V32" s="154"/>
    </row>
    <row r="33" spans="1:22" ht="12" customHeight="1" x14ac:dyDescent="0.15">
      <c r="A33" s="13"/>
      <c r="B33" s="33" t="s">
        <v>84</v>
      </c>
      <c r="C33" s="11"/>
      <c r="D33" s="31">
        <v>424588</v>
      </c>
      <c r="E33" s="31">
        <v>289700</v>
      </c>
      <c r="F33" s="31">
        <v>196930</v>
      </c>
      <c r="G33" s="31">
        <v>151589</v>
      </c>
      <c r="H33" s="31">
        <v>158784</v>
      </c>
      <c r="I33" s="31">
        <v>175650</v>
      </c>
      <c r="J33" s="31">
        <v>210388</v>
      </c>
      <c r="K33" s="31">
        <v>300022</v>
      </c>
      <c r="L33" s="31">
        <v>366253</v>
      </c>
      <c r="M33" s="31">
        <v>537870</v>
      </c>
      <c r="N33" s="31">
        <v>621795</v>
      </c>
      <c r="O33" s="31">
        <v>1029214</v>
      </c>
      <c r="P33" s="31">
        <v>2189748</v>
      </c>
      <c r="Q33" s="31">
        <v>2295618</v>
      </c>
      <c r="R33" s="31">
        <v>1913786</v>
      </c>
      <c r="S33" s="31">
        <v>1507575</v>
      </c>
      <c r="T33" s="153"/>
      <c r="U33" s="154"/>
      <c r="V33" s="154"/>
    </row>
    <row r="34" spans="1:22" ht="12" customHeight="1" x14ac:dyDescent="0.15">
      <c r="A34" s="13"/>
      <c r="B34" s="16" t="s">
        <v>85</v>
      </c>
      <c r="C34" s="11"/>
      <c r="D34" s="31">
        <v>13784</v>
      </c>
      <c r="E34" s="31">
        <v>18293</v>
      </c>
      <c r="F34" s="31">
        <v>20221</v>
      </c>
      <c r="G34" s="31">
        <v>18806</v>
      </c>
      <c r="H34" s="31">
        <v>24412</v>
      </c>
      <c r="I34" s="31">
        <v>27697</v>
      </c>
      <c r="J34" s="31">
        <v>39463</v>
      </c>
      <c r="K34" s="31">
        <v>50004</v>
      </c>
      <c r="L34" s="31">
        <v>47558</v>
      </c>
      <c r="M34" s="31">
        <v>46708</v>
      </c>
      <c r="N34" s="31">
        <v>47550</v>
      </c>
      <c r="O34" s="31">
        <v>40432</v>
      </c>
      <c r="P34" s="31">
        <v>39511</v>
      </c>
      <c r="Q34" s="31">
        <v>31671</v>
      </c>
      <c r="R34" s="31">
        <v>31276</v>
      </c>
      <c r="S34" s="31">
        <v>27690</v>
      </c>
      <c r="T34" s="153"/>
      <c r="U34" s="154"/>
      <c r="V34" s="154"/>
    </row>
    <row r="35" spans="1:22" ht="12" customHeight="1" x14ac:dyDescent="0.15">
      <c r="A35" s="13"/>
      <c r="B35" s="33" t="s">
        <v>86</v>
      </c>
      <c r="C35" s="11"/>
      <c r="D35" s="31">
        <v>546460</v>
      </c>
      <c r="E35" s="31">
        <v>549369</v>
      </c>
      <c r="F35" s="31">
        <v>735715</v>
      </c>
      <c r="G35" s="31">
        <v>631611</v>
      </c>
      <c r="H35" s="31">
        <v>682094</v>
      </c>
      <c r="I35" s="31">
        <v>707949</v>
      </c>
      <c r="J35" s="31">
        <v>692382</v>
      </c>
      <c r="K35" s="31">
        <v>626280</v>
      </c>
      <c r="L35" s="31">
        <v>619217</v>
      </c>
      <c r="M35" s="31">
        <v>659136</v>
      </c>
      <c r="N35" s="31">
        <v>648134</v>
      </c>
      <c r="O35" s="31">
        <v>601590</v>
      </c>
      <c r="P35" s="31">
        <v>586175</v>
      </c>
      <c r="Q35" s="31">
        <v>605547</v>
      </c>
      <c r="R35" s="31">
        <v>592400</v>
      </c>
      <c r="S35" s="31">
        <v>604196</v>
      </c>
      <c r="T35" s="153"/>
      <c r="U35" s="154"/>
      <c r="V35" s="154"/>
    </row>
    <row r="36" spans="1:22" ht="12" customHeight="1" x14ac:dyDescent="0.15">
      <c r="A36" s="13"/>
      <c r="B36" s="33" t="s">
        <v>87</v>
      </c>
      <c r="C36" s="11"/>
      <c r="D36" s="31">
        <v>246608</v>
      </c>
      <c r="E36" s="31">
        <v>341519</v>
      </c>
      <c r="F36" s="31">
        <v>925312</v>
      </c>
      <c r="G36" s="31">
        <v>451682</v>
      </c>
      <c r="H36" s="31">
        <v>414227</v>
      </c>
      <c r="I36" s="31">
        <v>399159</v>
      </c>
      <c r="J36" s="31">
        <v>487117</v>
      </c>
      <c r="K36" s="31">
        <v>1572133</v>
      </c>
      <c r="L36" s="31">
        <v>597824</v>
      </c>
      <c r="M36" s="31">
        <v>469851</v>
      </c>
      <c r="N36" s="31">
        <v>426897</v>
      </c>
      <c r="O36" s="31">
        <v>430552</v>
      </c>
      <c r="P36" s="31">
        <v>485334</v>
      </c>
      <c r="Q36" s="31">
        <v>420638</v>
      </c>
      <c r="R36" s="31">
        <v>320498</v>
      </c>
      <c r="S36" s="31">
        <v>289280</v>
      </c>
      <c r="T36" s="153"/>
      <c r="U36" s="154"/>
      <c r="V36" s="154"/>
    </row>
    <row r="37" spans="1:22" ht="12" customHeight="1" x14ac:dyDescent="0.15">
      <c r="A37" s="13"/>
      <c r="B37" s="33" t="s">
        <v>6</v>
      </c>
      <c r="C37" s="11"/>
      <c r="D37" s="31">
        <v>165637</v>
      </c>
      <c r="E37" s="31">
        <v>130684</v>
      </c>
      <c r="F37" s="31">
        <v>137284</v>
      </c>
      <c r="G37" s="31">
        <v>142682</v>
      </c>
      <c r="H37" s="31">
        <v>147125</v>
      </c>
      <c r="I37" s="31">
        <v>165728</v>
      </c>
      <c r="J37" s="31">
        <v>199133</v>
      </c>
      <c r="K37" s="31">
        <v>105756</v>
      </c>
      <c r="L37" s="31">
        <v>107926</v>
      </c>
      <c r="M37" s="31">
        <v>105424</v>
      </c>
      <c r="N37" s="31">
        <v>92818</v>
      </c>
      <c r="O37" s="31">
        <v>93213</v>
      </c>
      <c r="P37" s="31">
        <v>103590</v>
      </c>
      <c r="Q37" s="31">
        <v>68811</v>
      </c>
      <c r="R37" s="31">
        <v>53194</v>
      </c>
      <c r="S37" s="31">
        <v>50288</v>
      </c>
      <c r="V37" s="154"/>
    </row>
    <row r="38" spans="1:22" ht="12" customHeight="1" x14ac:dyDescent="0.15">
      <c r="B38" s="34" t="s">
        <v>63</v>
      </c>
      <c r="D38" s="32">
        <f t="shared" ref="D38:I38" si="2">SUM(D33:D37)</f>
        <v>1397077</v>
      </c>
      <c r="E38" s="32">
        <f t="shared" si="2"/>
        <v>1329565</v>
      </c>
      <c r="F38" s="32">
        <f t="shared" si="2"/>
        <v>2015462</v>
      </c>
      <c r="G38" s="32">
        <f t="shared" si="2"/>
        <v>1396370</v>
      </c>
      <c r="H38" s="32">
        <f t="shared" si="2"/>
        <v>1426642</v>
      </c>
      <c r="I38" s="32">
        <f t="shared" si="2"/>
        <v>1476183</v>
      </c>
      <c r="J38" s="32">
        <f>SUM(J33:J37)</f>
        <v>1628483</v>
      </c>
      <c r="K38" s="32">
        <v>2654195</v>
      </c>
      <c r="L38" s="32">
        <v>1738778</v>
      </c>
      <c r="M38" s="32">
        <v>1818989</v>
      </c>
      <c r="N38" s="32">
        <v>1837194</v>
      </c>
      <c r="O38" s="32">
        <v>2195001</v>
      </c>
      <c r="P38" s="32">
        <v>3404358</v>
      </c>
      <c r="Q38" s="32">
        <v>3422285</v>
      </c>
      <c r="R38" s="32">
        <v>2911154</v>
      </c>
      <c r="S38" s="32">
        <v>2479029</v>
      </c>
      <c r="T38" s="156"/>
      <c r="U38" s="154"/>
      <c r="V38" s="154"/>
    </row>
    <row r="39" spans="1:22" ht="12" customHeight="1" x14ac:dyDescent="0.15">
      <c r="B39" s="33"/>
      <c r="D39" s="32"/>
      <c r="E39" s="32"/>
      <c r="F39" s="32"/>
      <c r="G39" s="32"/>
      <c r="H39" s="32"/>
      <c r="I39" s="32"/>
      <c r="J39" s="32"/>
      <c r="K39" s="32"/>
      <c r="L39" s="32"/>
      <c r="M39" s="32"/>
      <c r="N39" s="32"/>
      <c r="O39" s="32"/>
      <c r="P39" s="32"/>
      <c r="Q39" s="32"/>
      <c r="R39" s="32"/>
      <c r="S39" s="32"/>
      <c r="T39" s="156"/>
      <c r="U39" s="154"/>
      <c r="V39" s="154"/>
    </row>
    <row r="40" spans="1:22" ht="12" customHeight="1" x14ac:dyDescent="0.15">
      <c r="B40" s="33"/>
      <c r="D40" s="20"/>
      <c r="E40" s="20"/>
      <c r="F40" s="20"/>
      <c r="G40" s="20"/>
      <c r="H40" s="20"/>
      <c r="I40" s="20"/>
      <c r="J40" s="20"/>
      <c r="K40" s="20"/>
      <c r="L40" s="20"/>
      <c r="M40" s="32"/>
      <c r="N40" s="32"/>
      <c r="O40" s="32"/>
      <c r="P40" s="32"/>
      <c r="Q40" s="32"/>
      <c r="R40" s="32"/>
      <c r="S40" s="32"/>
      <c r="T40" s="160"/>
      <c r="U40" s="154"/>
      <c r="V40" s="154"/>
    </row>
    <row r="41" spans="1:22" ht="12" customHeight="1" x14ac:dyDescent="0.15">
      <c r="A41" s="13">
        <v>2.4</v>
      </c>
      <c r="B41" s="36" t="s">
        <v>138</v>
      </c>
      <c r="D41" s="17"/>
      <c r="E41" s="17"/>
      <c r="F41" s="17"/>
      <c r="G41" s="17"/>
      <c r="H41" s="17"/>
      <c r="I41" s="17"/>
      <c r="J41" s="17"/>
      <c r="K41" s="17"/>
      <c r="L41" s="17"/>
      <c r="M41" s="17"/>
      <c r="N41" s="17"/>
      <c r="O41" s="17"/>
      <c r="P41" s="17"/>
      <c r="Q41" s="17"/>
      <c r="R41" s="17"/>
      <c r="S41" s="17"/>
      <c r="T41" s="158"/>
      <c r="U41" s="154"/>
      <c r="V41" s="154"/>
    </row>
    <row r="42" spans="1:22" ht="12" customHeight="1" x14ac:dyDescent="0.15">
      <c r="B42" s="33" t="s">
        <v>88</v>
      </c>
      <c r="C42" s="41"/>
      <c r="D42" s="17">
        <v>792614</v>
      </c>
      <c r="E42" s="17">
        <v>864651</v>
      </c>
      <c r="F42" s="17">
        <v>1286350</v>
      </c>
      <c r="G42" s="17">
        <v>1145765</v>
      </c>
      <c r="H42" s="17">
        <v>1014767</v>
      </c>
      <c r="I42" s="17">
        <v>1063121</v>
      </c>
      <c r="J42" s="17">
        <v>1139263</v>
      </c>
      <c r="K42" s="17">
        <v>1189777</v>
      </c>
      <c r="L42" s="97">
        <v>2456670</v>
      </c>
      <c r="M42" s="97">
        <v>1219998</v>
      </c>
      <c r="N42" s="97">
        <v>1010606</v>
      </c>
      <c r="O42" s="97">
        <v>1735950</v>
      </c>
      <c r="P42" s="97">
        <v>2298611</v>
      </c>
      <c r="Q42" s="97">
        <v>2913338</v>
      </c>
      <c r="R42" s="97">
        <v>1904601</v>
      </c>
      <c r="S42" s="97">
        <v>1662471</v>
      </c>
      <c r="T42" s="161"/>
      <c r="U42" s="154"/>
      <c r="V42" s="154"/>
    </row>
    <row r="43" spans="1:22" ht="12" customHeight="1" x14ac:dyDescent="0.15">
      <c r="B43" s="33" t="s">
        <v>46</v>
      </c>
      <c r="C43" s="41"/>
      <c r="D43" s="31">
        <v>68711</v>
      </c>
      <c r="E43" s="31">
        <v>72817</v>
      </c>
      <c r="F43" s="31">
        <v>74248</v>
      </c>
      <c r="G43" s="31">
        <v>79920</v>
      </c>
      <c r="H43" s="31">
        <v>101629</v>
      </c>
      <c r="I43" s="31">
        <v>113803</v>
      </c>
      <c r="J43" s="31">
        <v>140331</v>
      </c>
      <c r="K43" s="31">
        <v>125723</v>
      </c>
      <c r="L43" s="31">
        <v>136015</v>
      </c>
      <c r="M43" s="31">
        <v>190322</v>
      </c>
      <c r="N43" s="31">
        <v>233581</v>
      </c>
      <c r="O43" s="31">
        <v>276755</v>
      </c>
      <c r="P43" s="31">
        <v>343245</v>
      </c>
      <c r="Q43" s="31">
        <v>460254</v>
      </c>
      <c r="R43" s="31">
        <v>412263</v>
      </c>
      <c r="S43" s="31">
        <v>329782</v>
      </c>
      <c r="T43" s="153"/>
      <c r="U43" s="154"/>
      <c r="V43" s="154"/>
    </row>
    <row r="44" spans="1:22" ht="12" customHeight="1" x14ac:dyDescent="0.15">
      <c r="B44" s="33" t="s">
        <v>17</v>
      </c>
      <c r="C44" s="41"/>
      <c r="D44" s="31">
        <v>10500</v>
      </c>
      <c r="E44" s="31">
        <v>9825</v>
      </c>
      <c r="F44" s="31">
        <v>12564</v>
      </c>
      <c r="G44" s="31">
        <v>11243</v>
      </c>
      <c r="H44" s="31">
        <v>11666</v>
      </c>
      <c r="I44" s="31">
        <v>10180</v>
      </c>
      <c r="J44" s="31">
        <v>13280</v>
      </c>
      <c r="K44" s="31">
        <v>11311</v>
      </c>
      <c r="L44" s="31">
        <v>12484</v>
      </c>
      <c r="M44" s="31">
        <v>10945</v>
      </c>
      <c r="N44" s="31">
        <v>10206</v>
      </c>
      <c r="O44" s="31">
        <v>10943</v>
      </c>
      <c r="P44" s="31">
        <v>11230</v>
      </c>
      <c r="Q44" s="31">
        <v>10272</v>
      </c>
      <c r="R44" s="31">
        <v>12487</v>
      </c>
      <c r="S44" s="31">
        <v>11390</v>
      </c>
      <c r="T44" s="153"/>
      <c r="U44" s="154"/>
      <c r="V44" s="154"/>
    </row>
    <row r="45" spans="1:22" ht="12" customHeight="1" x14ac:dyDescent="0.15">
      <c r="B45" s="33" t="s">
        <v>43</v>
      </c>
      <c r="C45" s="41"/>
      <c r="D45" s="31">
        <v>213560</v>
      </c>
      <c r="E45" s="31">
        <v>130939</v>
      </c>
      <c r="F45" s="31">
        <v>73406</v>
      </c>
      <c r="G45" s="31">
        <v>59266</v>
      </c>
      <c r="H45" s="31">
        <v>65119</v>
      </c>
      <c r="I45" s="31">
        <v>65253</v>
      </c>
      <c r="J45" s="31">
        <v>65844</v>
      </c>
      <c r="K45" s="31">
        <v>53649</v>
      </c>
      <c r="L45" s="31">
        <v>42722</v>
      </c>
      <c r="M45" s="31">
        <v>41765</v>
      </c>
      <c r="N45" s="31">
        <v>45611</v>
      </c>
      <c r="O45" s="31">
        <v>48974</v>
      </c>
      <c r="P45" s="31">
        <v>52172</v>
      </c>
      <c r="Q45" s="31">
        <v>51635</v>
      </c>
      <c r="R45" s="31">
        <v>54326</v>
      </c>
      <c r="S45" s="31">
        <v>49366</v>
      </c>
      <c r="T45" s="153"/>
      <c r="U45" s="154"/>
      <c r="V45" s="154"/>
    </row>
    <row r="46" spans="1:22" ht="12" customHeight="1" x14ac:dyDescent="0.15">
      <c r="B46" s="33" t="s">
        <v>175</v>
      </c>
      <c r="C46" s="41"/>
      <c r="D46" s="31">
        <v>6627</v>
      </c>
      <c r="E46" s="31">
        <v>7750</v>
      </c>
      <c r="F46" s="31">
        <v>10270</v>
      </c>
      <c r="G46" s="31">
        <v>14085</v>
      </c>
      <c r="H46" s="31">
        <v>14940</v>
      </c>
      <c r="I46" s="31">
        <v>12900</v>
      </c>
      <c r="J46" s="31">
        <v>14108</v>
      </c>
      <c r="K46" s="31">
        <v>12406</v>
      </c>
      <c r="L46" s="31">
        <v>22315</v>
      </c>
      <c r="M46" s="31">
        <v>25015</v>
      </c>
      <c r="N46" s="31">
        <v>28548</v>
      </c>
      <c r="O46" s="31">
        <v>54889</v>
      </c>
      <c r="P46" s="31">
        <v>82864</v>
      </c>
      <c r="Q46" s="31">
        <v>115071</v>
      </c>
      <c r="R46" s="31">
        <v>131626</v>
      </c>
      <c r="S46" s="31">
        <v>70174</v>
      </c>
      <c r="T46" s="171" t="s">
        <v>198</v>
      </c>
      <c r="U46" s="154"/>
      <c r="V46" s="154"/>
    </row>
    <row r="47" spans="1:22" ht="12" customHeight="1" x14ac:dyDescent="0.15">
      <c r="B47" s="33" t="s">
        <v>74</v>
      </c>
      <c r="C47" s="41"/>
      <c r="D47" s="31">
        <v>200695</v>
      </c>
      <c r="E47" s="31">
        <v>207347</v>
      </c>
      <c r="F47" s="31">
        <v>175239</v>
      </c>
      <c r="G47" s="31">
        <v>140233</v>
      </c>
      <c r="H47" s="31">
        <v>149911</v>
      </c>
      <c r="I47" s="31">
        <v>139631</v>
      </c>
      <c r="J47" s="31">
        <v>142984</v>
      </c>
      <c r="K47" s="31">
        <v>161185</v>
      </c>
      <c r="L47" s="31">
        <v>156454</v>
      </c>
      <c r="M47" s="31">
        <v>175880</v>
      </c>
      <c r="N47" s="31">
        <v>184674</v>
      </c>
      <c r="O47" s="31">
        <v>166746</v>
      </c>
      <c r="P47" s="31">
        <v>159580</v>
      </c>
      <c r="Q47" s="31">
        <v>169586</v>
      </c>
      <c r="R47" s="31">
        <v>179408</v>
      </c>
      <c r="S47" s="31">
        <v>186252</v>
      </c>
      <c r="T47" s="153"/>
      <c r="U47" s="154"/>
      <c r="V47" s="154"/>
    </row>
    <row r="48" spans="1:22" ht="12" customHeight="1" x14ac:dyDescent="0.15">
      <c r="B48" s="33" t="s">
        <v>18</v>
      </c>
      <c r="C48" s="41"/>
      <c r="D48" s="31">
        <v>47941</v>
      </c>
      <c r="E48" s="31">
        <v>37603</v>
      </c>
      <c r="F48" s="31">
        <v>28587</v>
      </c>
      <c r="G48" s="31">
        <v>23622</v>
      </c>
      <c r="H48" s="31">
        <v>19544</v>
      </c>
      <c r="I48" s="31">
        <v>18633</v>
      </c>
      <c r="J48" s="31">
        <v>22658</v>
      </c>
      <c r="K48" s="31">
        <v>13594</v>
      </c>
      <c r="L48" s="31">
        <v>19377</v>
      </c>
      <c r="M48" s="31">
        <v>20943</v>
      </c>
      <c r="N48" s="31">
        <v>22279</v>
      </c>
      <c r="O48" s="31">
        <v>26659</v>
      </c>
      <c r="P48" s="31">
        <v>34221</v>
      </c>
      <c r="Q48" s="31">
        <v>36276</v>
      </c>
      <c r="R48" s="31">
        <v>34411</v>
      </c>
      <c r="S48" s="31">
        <v>37538</v>
      </c>
      <c r="T48" s="153"/>
      <c r="U48" s="154"/>
      <c r="V48" s="154"/>
    </row>
    <row r="49" spans="1:25" ht="12" customHeight="1" x14ac:dyDescent="0.15">
      <c r="B49" s="33" t="s">
        <v>19</v>
      </c>
      <c r="C49" s="41"/>
      <c r="D49" s="17">
        <v>7760</v>
      </c>
      <c r="E49" s="17">
        <v>7596</v>
      </c>
      <c r="F49" s="17">
        <v>8451</v>
      </c>
      <c r="G49" s="17">
        <v>9738</v>
      </c>
      <c r="H49" s="17">
        <v>11880</v>
      </c>
      <c r="I49" s="17">
        <v>11856</v>
      </c>
      <c r="J49" s="17">
        <v>12253</v>
      </c>
      <c r="K49" s="17">
        <v>10017</v>
      </c>
      <c r="L49" s="17">
        <v>7978</v>
      </c>
      <c r="M49" s="17">
        <v>7267</v>
      </c>
      <c r="N49" s="17">
        <v>6176</v>
      </c>
      <c r="O49" s="17">
        <v>5285</v>
      </c>
      <c r="P49" s="17">
        <v>5518</v>
      </c>
      <c r="Q49" s="17">
        <v>5080</v>
      </c>
      <c r="R49" s="17">
        <v>6221</v>
      </c>
      <c r="S49" s="17">
        <v>6680</v>
      </c>
      <c r="T49" s="158"/>
      <c r="U49" s="154"/>
      <c r="V49" s="154"/>
    </row>
    <row r="50" spans="1:25" ht="12" customHeight="1" x14ac:dyDescent="0.15">
      <c r="B50" s="33" t="s">
        <v>199</v>
      </c>
      <c r="C50" s="41"/>
      <c r="D50" s="31">
        <v>51325</v>
      </c>
      <c r="E50" s="31">
        <v>45779</v>
      </c>
      <c r="F50" s="31">
        <v>28766</v>
      </c>
      <c r="G50" s="31">
        <v>22990</v>
      </c>
      <c r="H50" s="31">
        <v>21136</v>
      </c>
      <c r="I50" s="31">
        <v>21833</v>
      </c>
      <c r="J50" s="31">
        <v>22805</v>
      </c>
      <c r="K50" s="31">
        <v>22171</v>
      </c>
      <c r="L50" s="31">
        <v>17363</v>
      </c>
      <c r="M50" s="31">
        <v>30819</v>
      </c>
      <c r="N50" s="31">
        <v>27696</v>
      </c>
      <c r="O50" s="31">
        <v>22586</v>
      </c>
      <c r="P50" s="31">
        <v>20707</v>
      </c>
      <c r="Q50" s="31">
        <v>21848</v>
      </c>
      <c r="R50" s="31">
        <v>226845</v>
      </c>
      <c r="S50" s="31">
        <v>247397</v>
      </c>
      <c r="U50" s="154"/>
      <c r="V50" s="154"/>
    </row>
    <row r="51" spans="1:25" ht="12" customHeight="1" x14ac:dyDescent="0.15">
      <c r="B51" s="38" t="s">
        <v>63</v>
      </c>
      <c r="C51" s="42"/>
      <c r="D51" s="32">
        <f>SUM(D42:D50)</f>
        <v>1399733</v>
      </c>
      <c r="E51" s="32">
        <f t="shared" ref="E51:J51" si="3">SUM(E42:E50)</f>
        <v>1384307</v>
      </c>
      <c r="F51" s="32">
        <f t="shared" si="3"/>
        <v>1697881</v>
      </c>
      <c r="G51" s="32">
        <f t="shared" si="3"/>
        <v>1506862</v>
      </c>
      <c r="H51" s="32">
        <f t="shared" si="3"/>
        <v>1410592</v>
      </c>
      <c r="I51" s="32">
        <f t="shared" si="3"/>
        <v>1457210</v>
      </c>
      <c r="J51" s="32">
        <f t="shared" si="3"/>
        <v>1573526</v>
      </c>
      <c r="K51" s="32">
        <v>1599833</v>
      </c>
      <c r="L51" s="32">
        <v>2871378</v>
      </c>
      <c r="M51" s="32">
        <v>1722954</v>
      </c>
      <c r="N51" s="32">
        <v>1569377</v>
      </c>
      <c r="O51" s="32">
        <v>2348787</v>
      </c>
      <c r="P51" s="32">
        <v>3008148</v>
      </c>
      <c r="Q51" s="32">
        <v>3783360</v>
      </c>
      <c r="R51" s="32">
        <v>2962188</v>
      </c>
      <c r="S51" s="32">
        <v>2601050</v>
      </c>
      <c r="T51" s="156"/>
      <c r="U51" s="154"/>
      <c r="V51" s="154"/>
    </row>
    <row r="52" spans="1:25" ht="12" customHeight="1" x14ac:dyDescent="0.15">
      <c r="B52" s="36"/>
      <c r="D52" s="103"/>
      <c r="E52" s="103"/>
      <c r="F52" s="103"/>
      <c r="G52" s="103"/>
      <c r="H52" s="103"/>
      <c r="I52" s="103"/>
      <c r="J52" s="103"/>
      <c r="K52" s="103"/>
      <c r="L52" s="103"/>
      <c r="M52" s="103"/>
      <c r="N52" s="103"/>
      <c r="O52" s="103"/>
      <c r="P52" s="103"/>
      <c r="Q52" s="103"/>
      <c r="R52" s="103"/>
      <c r="S52" s="103"/>
      <c r="T52" s="158"/>
      <c r="U52" s="154"/>
      <c r="V52" s="154"/>
    </row>
    <row r="53" spans="1:25" ht="12" customHeight="1" x14ac:dyDescent="0.15">
      <c r="B53" s="36"/>
      <c r="D53" s="103"/>
      <c r="E53" s="103"/>
      <c r="F53" s="103"/>
      <c r="G53" s="103"/>
      <c r="H53" s="103"/>
      <c r="I53" s="103"/>
      <c r="J53" s="103"/>
      <c r="K53" s="103"/>
      <c r="L53" s="103"/>
      <c r="M53" s="26"/>
      <c r="N53" s="26"/>
      <c r="O53" s="26"/>
      <c r="P53" s="26"/>
      <c r="Q53" s="26"/>
      <c r="R53" s="26"/>
      <c r="S53" s="26"/>
      <c r="T53" s="154"/>
      <c r="U53" s="154"/>
      <c r="V53" s="154"/>
    </row>
    <row r="54" spans="1:25" ht="21" x14ac:dyDescent="0.15">
      <c r="A54" s="13">
        <v>2.5</v>
      </c>
      <c r="B54" s="101" t="s">
        <v>151</v>
      </c>
      <c r="C54" s="102"/>
      <c r="F54" s="104"/>
      <c r="G54" s="104"/>
      <c r="H54" s="104"/>
      <c r="I54" s="104"/>
      <c r="J54" s="104"/>
      <c r="K54" s="74"/>
      <c r="L54" s="74"/>
      <c r="M54" s="26"/>
      <c r="N54" s="26"/>
      <c r="O54" s="26"/>
      <c r="P54" s="26"/>
      <c r="Q54" s="26"/>
      <c r="R54" s="26"/>
      <c r="S54" s="26"/>
      <c r="T54" s="154"/>
      <c r="U54" s="154"/>
      <c r="V54" s="154"/>
    </row>
    <row r="55" spans="1:25" ht="12" customHeight="1" x14ac:dyDescent="0.15">
      <c r="B55" s="33" t="s">
        <v>80</v>
      </c>
      <c r="C55" s="102"/>
      <c r="F55" s="104"/>
      <c r="G55" s="104"/>
      <c r="H55" s="104"/>
      <c r="I55" s="104"/>
      <c r="J55" s="104"/>
      <c r="K55" s="31">
        <v>956824</v>
      </c>
      <c r="L55" s="31">
        <v>2212160</v>
      </c>
      <c r="M55" s="31">
        <v>978796</v>
      </c>
      <c r="N55" s="31">
        <v>831951</v>
      </c>
      <c r="O55" s="31">
        <v>799281</v>
      </c>
      <c r="P55" s="31">
        <v>804187</v>
      </c>
      <c r="Q55" s="31">
        <v>867677</v>
      </c>
      <c r="R55" s="31">
        <v>587646</v>
      </c>
      <c r="S55" s="31">
        <v>540383</v>
      </c>
      <c r="T55" s="153"/>
      <c r="U55" s="154"/>
      <c r="V55" s="154"/>
    </row>
    <row r="56" spans="1:25" ht="12" customHeight="1" x14ac:dyDescent="0.15">
      <c r="B56" s="33" t="s">
        <v>81</v>
      </c>
      <c r="C56" s="102"/>
      <c r="F56" s="104"/>
      <c r="G56" s="104"/>
      <c r="H56" s="104"/>
      <c r="I56" s="104"/>
      <c r="J56" s="104"/>
      <c r="K56" s="31">
        <v>92757</v>
      </c>
      <c r="L56" s="31">
        <v>73062</v>
      </c>
      <c r="M56" s="31">
        <v>73371</v>
      </c>
      <c r="N56" s="31">
        <v>79385</v>
      </c>
      <c r="O56" s="31">
        <v>80450</v>
      </c>
      <c r="P56" s="31">
        <v>80397</v>
      </c>
      <c r="Q56" s="31">
        <v>80922</v>
      </c>
      <c r="R56" s="31">
        <v>78019</v>
      </c>
      <c r="S56" s="31">
        <v>70026</v>
      </c>
      <c r="T56" s="153"/>
      <c r="U56" s="154"/>
      <c r="V56" s="154"/>
    </row>
    <row r="57" spans="1:25" ht="12" customHeight="1" x14ac:dyDescent="0.15">
      <c r="B57" s="33" t="s">
        <v>83</v>
      </c>
      <c r="C57" s="102"/>
      <c r="F57" s="104"/>
      <c r="G57" s="104"/>
      <c r="H57" s="104"/>
      <c r="I57" s="104"/>
      <c r="J57" s="104"/>
      <c r="K57" s="31">
        <v>365323</v>
      </c>
      <c r="L57" s="31">
        <v>484944</v>
      </c>
      <c r="M57" s="31">
        <v>563502</v>
      </c>
      <c r="N57" s="31">
        <v>552126</v>
      </c>
      <c r="O57" s="31">
        <v>1356121</v>
      </c>
      <c r="P57" s="31">
        <v>2000117</v>
      </c>
      <c r="Q57" s="31">
        <v>2702176</v>
      </c>
      <c r="R57" s="31">
        <v>2175373</v>
      </c>
      <c r="S57" s="31">
        <v>1875489</v>
      </c>
      <c r="T57" s="153"/>
      <c r="U57" s="154"/>
      <c r="V57" s="154"/>
    </row>
    <row r="58" spans="1:25" ht="12" customHeight="1" x14ac:dyDescent="0.15">
      <c r="B58" s="33" t="s">
        <v>117</v>
      </c>
      <c r="C58" s="102"/>
      <c r="F58" s="104"/>
      <c r="G58" s="104"/>
      <c r="H58" s="104"/>
      <c r="I58" s="104"/>
      <c r="J58" s="104"/>
      <c r="K58" s="31">
        <v>105381</v>
      </c>
      <c r="L58" s="31">
        <v>58578</v>
      </c>
      <c r="M58" s="31">
        <v>65099</v>
      </c>
      <c r="N58" s="31">
        <v>64127</v>
      </c>
      <c r="O58" s="31">
        <v>70674</v>
      </c>
      <c r="P58" s="31">
        <v>80526</v>
      </c>
      <c r="Q58" s="31">
        <v>89657</v>
      </c>
      <c r="R58" s="31">
        <v>76374</v>
      </c>
      <c r="S58" s="31">
        <v>72922</v>
      </c>
      <c r="T58" s="153"/>
      <c r="U58" s="154"/>
      <c r="V58" s="154"/>
    </row>
    <row r="59" spans="1:25" ht="12" customHeight="1" x14ac:dyDescent="0.15">
      <c r="B59" s="33" t="s">
        <v>14</v>
      </c>
      <c r="C59" s="102"/>
      <c r="F59" s="104"/>
      <c r="G59" s="104"/>
      <c r="H59" s="104"/>
      <c r="I59" s="104"/>
      <c r="J59" s="104"/>
      <c r="K59" s="31">
        <v>45155</v>
      </c>
      <c r="L59" s="31">
        <v>42634</v>
      </c>
      <c r="M59" s="31">
        <v>42186</v>
      </c>
      <c r="N59" s="31">
        <v>41788</v>
      </c>
      <c r="O59" s="31">
        <v>42261</v>
      </c>
      <c r="P59" s="31">
        <v>42921</v>
      </c>
      <c r="Q59" s="31">
        <v>42928</v>
      </c>
      <c r="R59" s="31">
        <v>44776</v>
      </c>
      <c r="S59" s="31">
        <v>42230</v>
      </c>
      <c r="T59" s="153"/>
      <c r="U59" s="154"/>
      <c r="V59" s="154"/>
    </row>
    <row r="60" spans="1:25" ht="12" customHeight="1" x14ac:dyDescent="0.15">
      <c r="B60" s="34" t="s">
        <v>63</v>
      </c>
      <c r="C60" s="102"/>
      <c r="F60" s="104"/>
      <c r="G60" s="104"/>
      <c r="H60" s="104"/>
      <c r="I60" s="104"/>
      <c r="J60" s="104"/>
      <c r="K60" s="32">
        <v>1565440</v>
      </c>
      <c r="L60" s="32">
        <v>2871378</v>
      </c>
      <c r="M60" s="32">
        <v>1722954</v>
      </c>
      <c r="N60" s="32">
        <v>1569377</v>
      </c>
      <c r="O60" s="32">
        <v>2348787</v>
      </c>
      <c r="P60" s="32">
        <v>3008148</v>
      </c>
      <c r="Q60" s="32">
        <v>3783360</v>
      </c>
      <c r="R60" s="32">
        <v>2962188</v>
      </c>
      <c r="S60" s="32">
        <v>2601050</v>
      </c>
      <c r="T60" s="156"/>
      <c r="U60" s="154"/>
      <c r="V60" s="154"/>
    </row>
    <row r="61" spans="1:25" s="5" customFormat="1" x14ac:dyDescent="0.15">
      <c r="A61" s="90"/>
      <c r="B61" s="82"/>
      <c r="C61" s="82"/>
      <c r="D61" s="66"/>
      <c r="E61" s="66"/>
      <c r="F61" s="66"/>
      <c r="G61" s="66"/>
      <c r="H61" s="66"/>
      <c r="I61" s="66"/>
      <c r="J61" s="66"/>
      <c r="K61" s="66"/>
      <c r="M61" s="100"/>
      <c r="T61" s="162"/>
      <c r="U61" s="162"/>
      <c r="V61" s="162"/>
      <c r="W61" s="162"/>
      <c r="X61" s="162"/>
      <c r="Y61" s="162"/>
    </row>
    <row r="62" spans="1:25" s="5" customFormat="1" x14ac:dyDescent="0.15">
      <c r="A62" s="90"/>
      <c r="B62" s="82"/>
      <c r="C62" s="82"/>
      <c r="D62" s="66"/>
      <c r="E62" s="66"/>
      <c r="F62" s="66"/>
      <c r="G62" s="66"/>
      <c r="H62" s="66"/>
      <c r="I62" s="66"/>
      <c r="J62" s="66"/>
      <c r="K62" s="66"/>
      <c r="M62" s="100"/>
      <c r="T62" s="162"/>
      <c r="U62" s="162"/>
      <c r="V62" s="162"/>
      <c r="W62" s="162"/>
      <c r="X62" s="162"/>
      <c r="Y62" s="162"/>
    </row>
    <row r="63" spans="1:25" x14ac:dyDescent="0.15">
      <c r="B63" s="69" t="s">
        <v>115</v>
      </c>
    </row>
    <row r="64" spans="1:25" ht="10.5" customHeight="1" x14ac:dyDescent="0.15">
      <c r="B64" s="99" t="s">
        <v>152</v>
      </c>
      <c r="C64" s="99"/>
      <c r="D64" s="99"/>
      <c r="E64" s="99"/>
    </row>
    <row r="65" spans="2:11" ht="26.25" customHeight="1" x14ac:dyDescent="0.15">
      <c r="B65" s="99" t="s">
        <v>205</v>
      </c>
      <c r="C65" s="99"/>
      <c r="D65" s="99"/>
      <c r="E65" s="99"/>
    </row>
    <row r="66" spans="2:11" ht="54.75" customHeight="1" x14ac:dyDescent="0.2">
      <c r="B66" s="99" t="s">
        <v>155</v>
      </c>
      <c r="C66" s="99"/>
      <c r="D66" s="99"/>
      <c r="E66" s="99"/>
      <c r="F66" s="149"/>
      <c r="G66" s="149"/>
      <c r="H66" s="149"/>
      <c r="I66" s="149"/>
      <c r="J66" s="149"/>
      <c r="K66" s="149"/>
    </row>
    <row r="67" spans="2:11" ht="107.25" customHeight="1" x14ac:dyDescent="0.15">
      <c r="B67" s="99" t="s">
        <v>208</v>
      </c>
      <c r="C67" s="99"/>
      <c r="D67" s="99"/>
      <c r="E67" s="99"/>
    </row>
    <row r="68" spans="2:11" ht="96.75" customHeight="1" x14ac:dyDescent="0.15">
      <c r="C68" s="99"/>
      <c r="D68" s="99"/>
      <c r="E68" s="99"/>
    </row>
  </sheetData>
  <mergeCells count="1">
    <mergeCell ref="Q1:R1"/>
  </mergeCells>
  <phoneticPr fontId="6" type="noConversion"/>
  <hyperlinks>
    <hyperlink ref="Q1:R1" location="Contents!A1" display="Back to contents page"/>
  </hyperlinks>
  <pageMargins left="0.98425196850393704" right="0.98425196850393704" top="0.78740157480314965" bottom="0.39370078740157483" header="0.51181102362204722" footer="0.51181102362204722"/>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24"/>
  </sheetPr>
  <dimension ref="B1:O41"/>
  <sheetViews>
    <sheetView showGridLines="0" showRowColHeaders="0" zoomScale="90" zoomScaleNormal="90" zoomScaleSheetLayoutView="100" workbookViewId="0">
      <pane xSplit="2" ySplit="6" topLeftCell="C7" activePane="bottomRight" state="frozen"/>
      <selection activeCell="E41" sqref="E41:L41"/>
      <selection pane="topRight" activeCell="E41" sqref="E41:L41"/>
      <selection pane="bottomLeft" activeCell="E41" sqref="E41:L41"/>
      <selection pane="bottomRight"/>
    </sheetView>
  </sheetViews>
  <sheetFormatPr defaultRowHeight="12.75" outlineLevelCol="1" x14ac:dyDescent="0.2"/>
  <cols>
    <col min="1" max="1" width="3.140625" customWidth="1"/>
    <col min="2" max="2" width="40.28515625" customWidth="1"/>
    <col min="3" max="3" width="27.5703125" customWidth="1"/>
    <col min="4" max="4" width="17" hidden="1" customWidth="1" outlineLevel="1"/>
    <col min="5" max="5" width="15.42578125" hidden="1" customWidth="1" outlineLevel="1"/>
    <col min="6" max="6" width="12.85546875" customWidth="1" collapsed="1"/>
    <col min="7" max="7" width="12.7109375" customWidth="1"/>
    <col min="8" max="13" width="11.5703125" customWidth="1"/>
    <col min="14" max="14" width="9.140625" style="118"/>
  </cols>
  <sheetData>
    <row r="1" spans="2:14" x14ac:dyDescent="0.2">
      <c r="B1" s="142" t="s">
        <v>200</v>
      </c>
      <c r="C1" s="1"/>
      <c r="F1" s="4" t="s">
        <v>171</v>
      </c>
      <c r="K1" s="178" t="s">
        <v>190</v>
      </c>
      <c r="L1" s="178"/>
      <c r="M1" s="164"/>
    </row>
    <row r="2" spans="2:14" ht="33.75" customHeight="1" x14ac:dyDescent="0.2">
      <c r="F2" s="6" t="s">
        <v>5</v>
      </c>
    </row>
    <row r="3" spans="2:14" x14ac:dyDescent="0.2">
      <c r="B3" s="2"/>
      <c r="F3" s="120" t="s">
        <v>168</v>
      </c>
    </row>
    <row r="4" spans="2:14" ht="14.25" x14ac:dyDescent="0.2">
      <c r="B4" s="24"/>
      <c r="G4" s="46"/>
    </row>
    <row r="5" spans="2:14" ht="14.25" x14ac:dyDescent="0.2">
      <c r="B5" s="24"/>
      <c r="D5" s="8" t="s">
        <v>79</v>
      </c>
      <c r="E5" s="8" t="s">
        <v>113</v>
      </c>
      <c r="F5" s="8" t="s">
        <v>146</v>
      </c>
      <c r="G5" s="8" t="s">
        <v>158</v>
      </c>
      <c r="H5" s="8" t="s">
        <v>164</v>
      </c>
      <c r="I5" s="8" t="s">
        <v>166</v>
      </c>
      <c r="J5" s="8" t="s">
        <v>167</v>
      </c>
      <c r="K5" s="8" t="s">
        <v>174</v>
      </c>
      <c r="L5" s="8" t="s">
        <v>180</v>
      </c>
      <c r="M5" s="168" t="s">
        <v>197</v>
      </c>
    </row>
    <row r="6" spans="2:14" x14ac:dyDescent="0.2">
      <c r="B6" s="9" t="s">
        <v>68</v>
      </c>
      <c r="C6" s="79" t="s">
        <v>61</v>
      </c>
      <c r="D6" s="114" t="s">
        <v>135</v>
      </c>
      <c r="H6" s="114"/>
      <c r="I6" s="114"/>
      <c r="J6" s="114"/>
      <c r="L6" s="114" t="s">
        <v>161</v>
      </c>
      <c r="M6" s="114" t="s">
        <v>198</v>
      </c>
      <c r="N6" s="116"/>
    </row>
    <row r="7" spans="2:14" x14ac:dyDescent="0.2">
      <c r="B7" s="16" t="s">
        <v>107</v>
      </c>
      <c r="C7" s="14" t="s">
        <v>83</v>
      </c>
      <c r="D7" s="31"/>
      <c r="E7" s="31">
        <v>174286</v>
      </c>
      <c r="F7" s="31">
        <v>266685</v>
      </c>
      <c r="G7" s="31">
        <v>434335</v>
      </c>
      <c r="H7" s="31">
        <v>501985</v>
      </c>
      <c r="I7" s="31">
        <v>912166</v>
      </c>
      <c r="J7" s="31">
        <v>2060297</v>
      </c>
      <c r="K7" s="31">
        <v>2170175</v>
      </c>
      <c r="L7" s="31">
        <v>1790961</v>
      </c>
      <c r="M7" s="31">
        <v>1390756</v>
      </c>
      <c r="N7" s="117"/>
    </row>
    <row r="8" spans="2:14" x14ac:dyDescent="0.2">
      <c r="B8" s="16" t="s">
        <v>102</v>
      </c>
      <c r="C8" s="14" t="s">
        <v>83</v>
      </c>
      <c r="D8" s="31">
        <v>149115</v>
      </c>
      <c r="E8" s="31">
        <v>227001</v>
      </c>
      <c r="F8" s="31">
        <v>236181</v>
      </c>
      <c r="G8" s="31">
        <v>281675</v>
      </c>
      <c r="H8" s="31">
        <v>311900</v>
      </c>
      <c r="I8" s="31">
        <v>284156</v>
      </c>
      <c r="J8" s="31">
        <v>281060</v>
      </c>
      <c r="K8" s="31">
        <v>297059</v>
      </c>
      <c r="L8" s="31">
        <v>313538</v>
      </c>
      <c r="M8" s="31">
        <v>321812</v>
      </c>
      <c r="N8" s="117"/>
    </row>
    <row r="9" spans="2:14" x14ac:dyDescent="0.2">
      <c r="B9" s="16" t="s">
        <v>91</v>
      </c>
      <c r="C9" s="14" t="s">
        <v>80</v>
      </c>
      <c r="D9" s="31">
        <v>588876</v>
      </c>
      <c r="E9" s="31">
        <v>1627310</v>
      </c>
      <c r="F9" s="31">
        <v>634959</v>
      </c>
      <c r="G9" s="31">
        <v>474429</v>
      </c>
      <c r="H9" s="31">
        <v>395757</v>
      </c>
      <c r="I9" s="31">
        <v>370595</v>
      </c>
      <c r="J9" s="31">
        <v>323955</v>
      </c>
      <c r="K9" s="31">
        <v>304196</v>
      </c>
      <c r="L9" s="31">
        <v>280711</v>
      </c>
      <c r="M9" s="31">
        <v>303110</v>
      </c>
      <c r="N9" s="117"/>
    </row>
    <row r="10" spans="2:14" x14ac:dyDescent="0.2">
      <c r="B10" s="16" t="s">
        <v>89</v>
      </c>
      <c r="C10" s="14" t="s">
        <v>80</v>
      </c>
      <c r="D10" s="31">
        <v>171481</v>
      </c>
      <c r="E10" s="31">
        <v>195082</v>
      </c>
      <c r="F10" s="31">
        <v>206131</v>
      </c>
      <c r="G10" s="31">
        <v>235712</v>
      </c>
      <c r="H10" s="31">
        <v>229463</v>
      </c>
      <c r="I10" s="31">
        <v>251391</v>
      </c>
      <c r="J10" s="31">
        <v>331754</v>
      </c>
      <c r="K10" s="31">
        <v>283705</v>
      </c>
      <c r="L10" s="31">
        <v>164134</v>
      </c>
      <c r="M10" s="31">
        <v>140829</v>
      </c>
      <c r="N10"/>
    </row>
    <row r="11" spans="2:14" x14ac:dyDescent="0.2">
      <c r="B11" s="16" t="s">
        <v>130</v>
      </c>
      <c r="C11" s="14" t="s">
        <v>80</v>
      </c>
      <c r="D11" s="31">
        <v>140721</v>
      </c>
      <c r="E11" s="31">
        <v>146554</v>
      </c>
      <c r="F11" s="31">
        <v>157459</v>
      </c>
      <c r="G11" s="31">
        <v>152991</v>
      </c>
      <c r="H11" s="31">
        <v>139334</v>
      </c>
      <c r="I11" s="31">
        <v>123046</v>
      </c>
      <c r="J11" s="31">
        <v>125734</v>
      </c>
      <c r="K11" s="31">
        <v>100791</v>
      </c>
      <c r="L11" s="31">
        <v>97733</v>
      </c>
      <c r="M11" s="31">
        <v>82353</v>
      </c>
      <c r="N11"/>
    </row>
    <row r="12" spans="2:14" x14ac:dyDescent="0.2">
      <c r="B12" s="16" t="s">
        <v>105</v>
      </c>
      <c r="C12" s="14" t="s">
        <v>13</v>
      </c>
      <c r="D12" s="31">
        <v>59681</v>
      </c>
      <c r="E12" s="31">
        <v>66881</v>
      </c>
      <c r="F12" s="31">
        <v>44596</v>
      </c>
      <c r="G12" s="31">
        <v>48788</v>
      </c>
      <c r="H12" s="31">
        <v>52708</v>
      </c>
      <c r="I12" s="31">
        <v>54335</v>
      </c>
      <c r="J12" s="31">
        <v>63302</v>
      </c>
      <c r="K12" s="31">
        <v>62189</v>
      </c>
      <c r="L12" s="31">
        <v>59739</v>
      </c>
      <c r="M12" s="31">
        <v>57945</v>
      </c>
      <c r="N12"/>
    </row>
    <row r="13" spans="2:14" x14ac:dyDescent="0.2">
      <c r="B13" s="16" t="s">
        <v>112</v>
      </c>
      <c r="C13" s="78" t="s">
        <v>80</v>
      </c>
      <c r="D13" s="31">
        <v>75575</v>
      </c>
      <c r="E13" s="31">
        <v>45425</v>
      </c>
      <c r="F13" s="31">
        <v>47467</v>
      </c>
      <c r="G13" s="31">
        <v>46108</v>
      </c>
      <c r="H13" s="31">
        <v>44260</v>
      </c>
      <c r="I13" s="31">
        <v>45471</v>
      </c>
      <c r="J13" s="31">
        <v>48253</v>
      </c>
      <c r="K13" s="31">
        <v>39586</v>
      </c>
      <c r="L13" s="31">
        <v>35694</v>
      </c>
      <c r="M13" s="31">
        <v>32699</v>
      </c>
      <c r="N13"/>
    </row>
    <row r="14" spans="2:14" x14ac:dyDescent="0.2">
      <c r="B14" s="16" t="s">
        <v>92</v>
      </c>
      <c r="C14" s="14" t="s">
        <v>81</v>
      </c>
      <c r="D14" s="31">
        <v>57366</v>
      </c>
      <c r="E14" s="31">
        <v>52091</v>
      </c>
      <c r="F14" s="31">
        <v>36208</v>
      </c>
      <c r="G14" s="31">
        <v>34161</v>
      </c>
      <c r="H14" s="31">
        <v>37366</v>
      </c>
      <c r="I14" s="31">
        <v>35188</v>
      </c>
      <c r="J14" s="31">
        <v>34578</v>
      </c>
      <c r="K14" s="31">
        <v>34493</v>
      </c>
      <c r="L14" s="31">
        <v>35238</v>
      </c>
      <c r="M14" s="31">
        <v>27804</v>
      </c>
      <c r="N14"/>
    </row>
    <row r="15" spans="2:14" x14ac:dyDescent="0.2">
      <c r="B15" s="16" t="s">
        <v>109</v>
      </c>
      <c r="C15" s="14" t="s">
        <v>81</v>
      </c>
      <c r="D15" s="31">
        <v>27187</v>
      </c>
      <c r="E15" s="31">
        <v>20529</v>
      </c>
      <c r="F15" s="31">
        <v>20157</v>
      </c>
      <c r="G15" s="31">
        <v>20009</v>
      </c>
      <c r="H15" s="31">
        <v>23178</v>
      </c>
      <c r="I15" s="31">
        <v>23099</v>
      </c>
      <c r="J15" s="31">
        <v>24642</v>
      </c>
      <c r="K15" s="31">
        <v>22715</v>
      </c>
      <c r="L15" s="31">
        <v>24180</v>
      </c>
      <c r="M15" s="31">
        <v>23417</v>
      </c>
      <c r="N15"/>
    </row>
    <row r="16" spans="2:14" x14ac:dyDescent="0.2">
      <c r="B16" s="16" t="s">
        <v>101</v>
      </c>
      <c r="C16" s="14" t="s">
        <v>81</v>
      </c>
      <c r="D16" s="31">
        <v>13558</v>
      </c>
      <c r="E16" s="31">
        <v>18596</v>
      </c>
      <c r="F16" s="31">
        <v>15666</v>
      </c>
      <c r="G16" s="31">
        <v>16518</v>
      </c>
      <c r="H16" s="31">
        <v>20072</v>
      </c>
      <c r="I16" s="31">
        <v>18985</v>
      </c>
      <c r="J16" s="31">
        <v>21098</v>
      </c>
      <c r="K16" s="31">
        <v>18918</v>
      </c>
      <c r="L16" s="31">
        <v>18090</v>
      </c>
      <c r="M16" s="31">
        <v>16637</v>
      </c>
      <c r="N16"/>
    </row>
    <row r="17" spans="2:14" x14ac:dyDescent="0.2">
      <c r="B17" s="16" t="s">
        <v>104</v>
      </c>
      <c r="C17" s="14" t="s">
        <v>83</v>
      </c>
      <c r="D17" s="31">
        <v>10571</v>
      </c>
      <c r="E17" s="31">
        <v>10773</v>
      </c>
      <c r="F17" s="31">
        <v>11574</v>
      </c>
      <c r="G17" s="31">
        <v>12465</v>
      </c>
      <c r="H17" s="31">
        <v>16667</v>
      </c>
      <c r="I17" s="31">
        <v>14253</v>
      </c>
      <c r="J17" s="31">
        <v>18490</v>
      </c>
      <c r="K17" s="31">
        <v>18245</v>
      </c>
      <c r="L17" s="31">
        <v>18486</v>
      </c>
      <c r="M17" s="31">
        <v>14746</v>
      </c>
      <c r="N17"/>
    </row>
    <row r="18" spans="2:14" x14ac:dyDescent="0.2">
      <c r="B18" s="16" t="s">
        <v>106</v>
      </c>
      <c r="C18" s="14" t="s">
        <v>13</v>
      </c>
      <c r="D18" s="31"/>
      <c r="E18" s="31">
        <v>10393</v>
      </c>
      <c r="F18" s="31">
        <v>10182</v>
      </c>
      <c r="G18" s="31">
        <v>12174</v>
      </c>
      <c r="H18" s="31">
        <v>11267</v>
      </c>
      <c r="I18" s="31">
        <v>11021</v>
      </c>
      <c r="J18" s="31">
        <v>14313</v>
      </c>
      <c r="K18" s="31">
        <v>14007</v>
      </c>
      <c r="L18" s="31">
        <v>13698</v>
      </c>
      <c r="M18" s="31">
        <v>14089</v>
      </c>
      <c r="N18"/>
    </row>
    <row r="19" spans="2:14" x14ac:dyDescent="0.2">
      <c r="B19" s="16" t="s">
        <v>108</v>
      </c>
      <c r="C19" s="14" t="s">
        <v>14</v>
      </c>
      <c r="D19" s="31">
        <v>15240</v>
      </c>
      <c r="E19" s="31">
        <v>11144</v>
      </c>
      <c r="F19" s="31">
        <v>12341</v>
      </c>
      <c r="G19" s="31">
        <v>11268</v>
      </c>
      <c r="H19" s="31">
        <v>12058</v>
      </c>
      <c r="I19" s="31">
        <v>11739</v>
      </c>
      <c r="J19" s="31">
        <v>13552</v>
      </c>
      <c r="K19" s="31">
        <v>13308</v>
      </c>
      <c r="L19" s="31">
        <v>15843</v>
      </c>
      <c r="M19" s="31">
        <v>13789</v>
      </c>
      <c r="N19"/>
    </row>
    <row r="20" spans="2:14" x14ac:dyDescent="0.2">
      <c r="B20" s="16" t="s">
        <v>99</v>
      </c>
      <c r="C20" s="14" t="s">
        <v>14</v>
      </c>
      <c r="D20" s="31"/>
      <c r="E20" s="31">
        <v>5776</v>
      </c>
      <c r="F20" s="31">
        <v>4985</v>
      </c>
      <c r="G20" s="31">
        <v>4638</v>
      </c>
      <c r="H20" s="31">
        <v>4787</v>
      </c>
      <c r="I20" s="31">
        <v>5154</v>
      </c>
      <c r="J20" s="31">
        <v>5119</v>
      </c>
      <c r="K20" s="31">
        <v>5073</v>
      </c>
      <c r="L20" s="31">
        <v>6492</v>
      </c>
      <c r="M20" s="31">
        <v>8336</v>
      </c>
      <c r="N20"/>
    </row>
    <row r="21" spans="2:14" x14ac:dyDescent="0.2">
      <c r="B21" s="16" t="s">
        <v>97</v>
      </c>
      <c r="C21" s="14" t="s">
        <v>14</v>
      </c>
      <c r="D21" s="31">
        <v>16986</v>
      </c>
      <c r="E21" s="31">
        <v>12760</v>
      </c>
      <c r="F21" s="31">
        <v>10469</v>
      </c>
      <c r="G21" s="31">
        <v>11241</v>
      </c>
      <c r="H21" s="31">
        <v>12306</v>
      </c>
      <c r="I21" s="31">
        <v>10885</v>
      </c>
      <c r="J21" s="31">
        <v>10126</v>
      </c>
      <c r="K21" s="31">
        <v>8940</v>
      </c>
      <c r="L21" s="31">
        <v>8734</v>
      </c>
      <c r="M21" s="31">
        <v>7188</v>
      </c>
      <c r="N21"/>
    </row>
    <row r="22" spans="2:14" x14ac:dyDescent="0.2">
      <c r="B22" s="16" t="s">
        <v>103</v>
      </c>
      <c r="C22" s="14" t="s">
        <v>14</v>
      </c>
      <c r="D22" s="31">
        <v>17217</v>
      </c>
      <c r="E22" s="31">
        <f>8098+268</f>
        <v>8366</v>
      </c>
      <c r="F22" s="31">
        <v>7837</v>
      </c>
      <c r="G22" s="31">
        <v>7469</v>
      </c>
      <c r="H22" s="31">
        <v>7511</v>
      </c>
      <c r="I22" s="31">
        <v>5838</v>
      </c>
      <c r="J22" s="31">
        <v>7222</v>
      </c>
      <c r="K22" s="31">
        <v>6895</v>
      </c>
      <c r="L22" s="31">
        <v>6755</v>
      </c>
      <c r="M22" s="31">
        <v>6589</v>
      </c>
      <c r="N22"/>
    </row>
    <row r="23" spans="2:14" x14ac:dyDescent="0.2">
      <c r="B23" s="16" t="s">
        <v>111</v>
      </c>
      <c r="C23" s="14" t="s">
        <v>14</v>
      </c>
      <c r="D23" s="31">
        <v>5880</v>
      </c>
      <c r="E23" s="31">
        <v>4535</v>
      </c>
      <c r="F23" s="31">
        <v>5356</v>
      </c>
      <c r="G23" s="31">
        <v>5036</v>
      </c>
      <c r="H23" s="31">
        <v>5141</v>
      </c>
      <c r="I23" s="31">
        <v>5177</v>
      </c>
      <c r="J23" s="31">
        <v>4672</v>
      </c>
      <c r="K23" s="31">
        <v>4162</v>
      </c>
      <c r="L23" s="31">
        <v>4672</v>
      </c>
      <c r="M23" s="31">
        <v>3913</v>
      </c>
      <c r="N23"/>
    </row>
    <row r="24" spans="2:14" x14ac:dyDescent="0.2">
      <c r="B24" s="16" t="s">
        <v>96</v>
      </c>
      <c r="C24" s="14" t="s">
        <v>83</v>
      </c>
      <c r="D24" s="31">
        <v>2867</v>
      </c>
      <c r="E24" s="31">
        <v>3461</v>
      </c>
      <c r="F24" s="31">
        <v>2601</v>
      </c>
      <c r="G24" s="31">
        <v>2474</v>
      </c>
      <c r="H24" s="31">
        <v>2657</v>
      </c>
      <c r="I24" s="31">
        <v>2975</v>
      </c>
      <c r="J24" s="31">
        <v>4048</v>
      </c>
      <c r="K24" s="31">
        <v>4751</v>
      </c>
      <c r="L24" s="31">
        <v>4278</v>
      </c>
      <c r="M24" s="31">
        <v>3485</v>
      </c>
      <c r="N24"/>
    </row>
    <row r="25" spans="2:14" x14ac:dyDescent="0.2">
      <c r="B25" s="16" t="s">
        <v>94</v>
      </c>
      <c r="C25" s="14" t="s">
        <v>13</v>
      </c>
      <c r="D25" s="31">
        <v>1810</v>
      </c>
      <c r="E25" s="31">
        <v>2573</v>
      </c>
      <c r="F25" s="31">
        <v>2629</v>
      </c>
      <c r="G25" s="31">
        <v>2681</v>
      </c>
      <c r="H25" s="31">
        <v>3118</v>
      </c>
      <c r="I25" s="31">
        <v>3209</v>
      </c>
      <c r="J25" s="31">
        <v>3213</v>
      </c>
      <c r="K25" s="31">
        <v>3364</v>
      </c>
      <c r="L25" s="31">
        <v>2730</v>
      </c>
      <c r="M25" s="31">
        <v>2668</v>
      </c>
      <c r="N25"/>
    </row>
    <row r="26" spans="2:14" x14ac:dyDescent="0.2">
      <c r="B26" s="16" t="s">
        <v>90</v>
      </c>
      <c r="C26" s="14" t="s">
        <v>83</v>
      </c>
      <c r="D26" s="31">
        <v>925</v>
      </c>
      <c r="E26" s="31">
        <v>958</v>
      </c>
      <c r="F26" s="31">
        <v>1096</v>
      </c>
      <c r="G26" s="31">
        <v>1122</v>
      </c>
      <c r="H26" s="31">
        <v>1573</v>
      </c>
      <c r="I26" s="31">
        <v>2065</v>
      </c>
      <c r="J26" s="31">
        <v>3277</v>
      </c>
      <c r="K26" s="31">
        <v>4037</v>
      </c>
      <c r="L26" s="31">
        <v>3153</v>
      </c>
      <c r="M26" s="31">
        <v>2228</v>
      </c>
      <c r="N26"/>
    </row>
    <row r="27" spans="2:14" x14ac:dyDescent="0.2">
      <c r="B27" s="16" t="s">
        <v>110</v>
      </c>
      <c r="C27" s="14" t="s">
        <v>14</v>
      </c>
      <c r="D27" s="31"/>
      <c r="E27" s="31">
        <v>1599</v>
      </c>
      <c r="F27" s="31">
        <v>1598</v>
      </c>
      <c r="G27" s="31">
        <v>1352</v>
      </c>
      <c r="H27" s="31">
        <v>1219</v>
      </c>
      <c r="I27" s="31">
        <v>1692</v>
      </c>
      <c r="J27" s="31">
        <v>2266</v>
      </c>
      <c r="K27" s="31">
        <v>2219</v>
      </c>
      <c r="L27" s="31">
        <v>2283</v>
      </c>
      <c r="M27" s="31">
        <v>1576</v>
      </c>
      <c r="N27"/>
    </row>
    <row r="28" spans="2:14" x14ac:dyDescent="0.2">
      <c r="B28" s="16" t="s">
        <v>95</v>
      </c>
      <c r="C28" s="14" t="s">
        <v>81</v>
      </c>
      <c r="D28" s="31">
        <v>743</v>
      </c>
      <c r="E28" s="31">
        <v>1174</v>
      </c>
      <c r="F28" s="31">
        <v>807</v>
      </c>
      <c r="G28" s="31">
        <v>708</v>
      </c>
      <c r="H28" s="31">
        <v>1042</v>
      </c>
      <c r="I28" s="31">
        <v>990</v>
      </c>
      <c r="J28" s="31">
        <v>1326</v>
      </c>
      <c r="K28" s="31">
        <v>1121</v>
      </c>
      <c r="L28" s="31">
        <v>1035</v>
      </c>
      <c r="M28" s="31">
        <v>829</v>
      </c>
      <c r="N28"/>
    </row>
    <row r="29" spans="2:14" x14ac:dyDescent="0.2">
      <c r="B29" s="16" t="s">
        <v>98</v>
      </c>
      <c r="C29" s="14" t="s">
        <v>81</v>
      </c>
      <c r="D29" s="31">
        <v>219</v>
      </c>
      <c r="E29" s="31">
        <v>480</v>
      </c>
      <c r="F29" s="31">
        <v>702</v>
      </c>
      <c r="G29" s="31">
        <v>668</v>
      </c>
      <c r="H29" s="31">
        <v>804</v>
      </c>
      <c r="I29" s="31">
        <v>543</v>
      </c>
      <c r="J29" s="31">
        <v>902</v>
      </c>
      <c r="K29" s="31">
        <v>1069</v>
      </c>
      <c r="L29" s="31">
        <v>844</v>
      </c>
      <c r="M29" s="31">
        <v>802</v>
      </c>
      <c r="N29"/>
    </row>
    <row r="30" spans="2:14" x14ac:dyDescent="0.2">
      <c r="B30" s="16" t="s">
        <v>100</v>
      </c>
      <c r="C30" s="14" t="s">
        <v>14</v>
      </c>
      <c r="D30" s="31">
        <v>623</v>
      </c>
      <c r="E30" s="31">
        <v>692</v>
      </c>
      <c r="F30" s="31">
        <v>536</v>
      </c>
      <c r="G30" s="31">
        <v>584</v>
      </c>
      <c r="H30" s="31">
        <v>583</v>
      </c>
      <c r="I30" s="31">
        <v>498</v>
      </c>
      <c r="J30" s="31">
        <v>525</v>
      </c>
      <c r="K30" s="31">
        <v>600</v>
      </c>
      <c r="L30" s="31">
        <v>1489</v>
      </c>
      <c r="M30" s="31">
        <v>718</v>
      </c>
      <c r="N30"/>
    </row>
    <row r="31" spans="2:14" x14ac:dyDescent="0.2">
      <c r="B31" s="16" t="s">
        <v>93</v>
      </c>
      <c r="C31" s="14" t="s">
        <v>13</v>
      </c>
      <c r="D31" s="31">
        <v>440</v>
      </c>
      <c r="E31" s="31">
        <v>383</v>
      </c>
      <c r="F31" s="31">
        <v>556</v>
      </c>
      <c r="G31" s="31">
        <v>383</v>
      </c>
      <c r="H31" s="31">
        <v>438</v>
      </c>
      <c r="I31" s="31">
        <v>530</v>
      </c>
      <c r="J31" s="31">
        <v>634</v>
      </c>
      <c r="K31" s="31">
        <v>667</v>
      </c>
      <c r="L31" s="31">
        <v>644</v>
      </c>
      <c r="M31" s="31">
        <v>711</v>
      </c>
      <c r="N31"/>
    </row>
    <row r="32" spans="2:14" x14ac:dyDescent="0.2">
      <c r="B32" s="16" t="s">
        <v>202</v>
      </c>
      <c r="C32" s="18" t="s">
        <v>82</v>
      </c>
      <c r="D32" s="98">
        <v>96765</v>
      </c>
      <c r="E32" s="98">
        <v>484</v>
      </c>
      <c r="F32" s="98"/>
      <c r="G32" s="98"/>
      <c r="H32" s="98"/>
      <c r="I32" s="98"/>
      <c r="J32" s="98"/>
      <c r="K32" s="98"/>
      <c r="L32" s="98"/>
      <c r="M32" s="31"/>
      <c r="N32"/>
    </row>
    <row r="33" spans="2:15" x14ac:dyDescent="0.2">
      <c r="B33" s="16" t="s">
        <v>203</v>
      </c>
      <c r="C33" s="18" t="s">
        <v>83</v>
      </c>
      <c r="D33" s="98">
        <v>174637</v>
      </c>
      <c r="E33" s="98">
        <v>4889</v>
      </c>
      <c r="F33" s="31"/>
      <c r="G33" s="31"/>
      <c r="H33" s="31"/>
      <c r="I33" s="31"/>
      <c r="J33" s="31"/>
      <c r="K33" s="31"/>
      <c r="L33" s="31"/>
      <c r="M33" s="31"/>
      <c r="N33"/>
    </row>
    <row r="34" spans="2:15" x14ac:dyDescent="0.2">
      <c r="B34" s="70" t="s">
        <v>63</v>
      </c>
      <c r="C34" s="14"/>
      <c r="D34" s="32">
        <v>1628483</v>
      </c>
      <c r="E34" s="32">
        <v>2654195</v>
      </c>
      <c r="F34" s="32">
        <f>SUM(F7:F33)</f>
        <v>1738778</v>
      </c>
      <c r="G34" s="32">
        <v>1818989</v>
      </c>
      <c r="H34" s="32">
        <v>1837194</v>
      </c>
      <c r="I34" s="32">
        <v>2195001</v>
      </c>
      <c r="J34" s="32">
        <v>3404358</v>
      </c>
      <c r="K34" s="32">
        <v>3422285</v>
      </c>
      <c r="L34" s="32">
        <v>2911154</v>
      </c>
      <c r="M34" s="32">
        <v>2479029</v>
      </c>
      <c r="N34"/>
    </row>
    <row r="35" spans="2:15" x14ac:dyDescent="0.2">
      <c r="D35" s="123"/>
      <c r="E35" s="122"/>
      <c r="F35" s="122"/>
      <c r="G35" s="122"/>
      <c r="H35" s="122"/>
      <c r="I35" s="122"/>
      <c r="J35" s="122"/>
      <c r="K35" s="122"/>
      <c r="L35" s="122"/>
      <c r="N35" s="117"/>
      <c r="O35" s="117"/>
    </row>
    <row r="36" spans="2:15" x14ac:dyDescent="0.2">
      <c r="B36" s="81" t="s">
        <v>116</v>
      </c>
      <c r="E36" s="124"/>
      <c r="F36" s="124"/>
      <c r="G36" s="124"/>
      <c r="H36" s="124"/>
      <c r="I36" s="124"/>
      <c r="J36" s="124"/>
      <c r="K36" s="124"/>
      <c r="L36" s="124"/>
    </row>
    <row r="37" spans="2:15" ht="48" customHeight="1" x14ac:dyDescent="0.2">
      <c r="B37" s="182" t="s">
        <v>163</v>
      </c>
      <c r="C37" s="182"/>
      <c r="D37" s="175"/>
      <c r="E37" s="175"/>
    </row>
    <row r="38" spans="2:15" ht="18.75" customHeight="1" x14ac:dyDescent="0.2">
      <c r="B38" s="80" t="s">
        <v>162</v>
      </c>
    </row>
    <row r="39" spans="2:15" ht="27" customHeight="1" x14ac:dyDescent="0.2">
      <c r="B39" s="182" t="s">
        <v>206</v>
      </c>
      <c r="C39" s="182"/>
    </row>
    <row r="40" spans="2:15" ht="79.5" customHeight="1" x14ac:dyDescent="0.2">
      <c r="B40" s="181" t="s">
        <v>208</v>
      </c>
      <c r="C40" s="181"/>
    </row>
    <row r="41" spans="2:15" ht="40.5" customHeight="1" x14ac:dyDescent="0.2">
      <c r="B41" s="185" t="s">
        <v>204</v>
      </c>
      <c r="C41" s="185"/>
      <c r="D41" s="174"/>
      <c r="E41" s="174"/>
      <c r="F41" s="99"/>
    </row>
  </sheetData>
  <sortState ref="B7:M33">
    <sortCondition descending="1" ref="M7:M33"/>
  </sortState>
  <mergeCells count="5">
    <mergeCell ref="K1:L1"/>
    <mergeCell ref="B40:C40"/>
    <mergeCell ref="B39:C39"/>
    <mergeCell ref="B37:C37"/>
    <mergeCell ref="B41:C41"/>
  </mergeCells>
  <phoneticPr fontId="6" type="noConversion"/>
  <hyperlinks>
    <hyperlink ref="K1:L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24"/>
    <pageSetUpPr fitToPage="1"/>
  </sheetPr>
  <dimension ref="A1:AN57"/>
  <sheetViews>
    <sheetView showGridLines="0" showRowColHeaders="0" zoomScaleNormal="100" workbookViewId="0">
      <pane xSplit="6" topLeftCell="X1" activePane="topRight" state="frozen"/>
      <selection activeCell="E41" sqref="E41:L41"/>
      <selection pane="topRight"/>
    </sheetView>
  </sheetViews>
  <sheetFormatPr defaultRowHeight="10.5" outlineLevelCol="1" x14ac:dyDescent="0.15"/>
  <cols>
    <col min="1" max="1" width="6" style="3" customWidth="1"/>
    <col min="2" max="5" width="9.140625" style="4"/>
    <col min="6" max="6" width="13.140625" style="4" customWidth="1"/>
    <col min="7" max="7" width="1.7109375" style="5" customWidth="1"/>
    <col min="8" max="8" width="10.7109375" style="4" hidden="1" customWidth="1" outlineLevel="1"/>
    <col min="9" max="9" width="6.28515625" style="4" hidden="1" customWidth="1" outlineLevel="1"/>
    <col min="10" max="10" width="10.7109375" style="4" hidden="1" customWidth="1" outlineLevel="1"/>
    <col min="11" max="11" width="5.28515625" style="4" hidden="1" customWidth="1" outlineLevel="1"/>
    <col min="12" max="12" width="9.85546875" style="4" hidden="1" customWidth="1" outlineLevel="1"/>
    <col min="13" max="13" width="5.5703125" style="4" hidden="1" customWidth="1" outlineLevel="1"/>
    <col min="14" max="14" width="10.140625" style="4" hidden="1" customWidth="1" outlineLevel="1"/>
    <col min="15" max="15" width="4.85546875" style="4" hidden="1" customWidth="1" outlineLevel="1"/>
    <col min="16" max="16" width="10.140625" style="4" hidden="1" customWidth="1" outlineLevel="1"/>
    <col min="17" max="17" width="4.85546875" style="4" hidden="1" customWidth="1" outlineLevel="1"/>
    <col min="18" max="18" width="9.5703125" style="4" hidden="1" customWidth="1" outlineLevel="1"/>
    <col min="19" max="19" width="4.85546875" style="4" hidden="1" customWidth="1" outlineLevel="1"/>
    <col min="20" max="20" width="9.42578125" style="4" hidden="1" customWidth="1" outlineLevel="1"/>
    <col min="21" max="21" width="4.85546875" style="4" hidden="1" customWidth="1" outlineLevel="1"/>
    <col min="22" max="22" width="9.85546875" style="4" hidden="1" customWidth="1" outlineLevel="1"/>
    <col min="23" max="23" width="5.42578125" style="4" hidden="1" customWidth="1" outlineLevel="1"/>
    <col min="24" max="24" width="11.140625" style="4" customWidth="1" collapsed="1"/>
    <col min="25" max="25" width="5.42578125" style="4" customWidth="1"/>
    <col min="26" max="26" width="10.140625" style="4" customWidth="1"/>
    <col min="27" max="27" width="5" style="4" customWidth="1"/>
    <col min="28" max="28" width="9.85546875" style="4" customWidth="1"/>
    <col min="29" max="29" width="5.28515625" style="4" customWidth="1"/>
    <col min="30" max="30" width="9.85546875" style="4" customWidth="1"/>
    <col min="31" max="31" width="5.28515625" style="4" customWidth="1"/>
    <col min="32" max="32" width="9.85546875" style="4" customWidth="1"/>
    <col min="33" max="33" width="5.28515625" style="4" customWidth="1"/>
    <col min="34" max="34" width="9.85546875" style="4" customWidth="1"/>
    <col min="35" max="35" width="4.5703125" style="4" customWidth="1"/>
    <col min="36" max="36" width="9.85546875" style="4" customWidth="1"/>
    <col min="37" max="37" width="4.5703125" style="4" customWidth="1"/>
    <col min="38" max="38" width="10.28515625" style="4" customWidth="1"/>
    <col min="39" max="39" width="5.140625" style="4" customWidth="1"/>
    <col min="40" max="16384" width="9.140625" style="4"/>
  </cols>
  <sheetData>
    <row r="1" spans="1:40" ht="12.75" x14ac:dyDescent="0.2">
      <c r="B1" s="142" t="s">
        <v>147</v>
      </c>
      <c r="X1" s="4" t="s">
        <v>171</v>
      </c>
      <c r="AE1" s="165"/>
      <c r="AF1" s="166" t="s">
        <v>190</v>
      </c>
      <c r="AG1" s="166"/>
    </row>
    <row r="2" spans="1:40" ht="24.75" customHeight="1" x14ac:dyDescent="0.2">
      <c r="B2" s="181" t="s">
        <v>142</v>
      </c>
      <c r="C2" s="180"/>
      <c r="D2" s="180"/>
      <c r="E2" s="180"/>
      <c r="F2" s="180"/>
    </row>
    <row r="3" spans="1:40" x14ac:dyDescent="0.15">
      <c r="I3" s="6"/>
      <c r="J3" s="6"/>
      <c r="K3" s="6"/>
      <c r="L3" s="6"/>
      <c r="M3" s="6"/>
      <c r="N3" s="6"/>
      <c r="X3" s="6" t="s">
        <v>5</v>
      </c>
    </row>
    <row r="4" spans="1:40" x14ac:dyDescent="0.15">
      <c r="I4" s="7"/>
      <c r="J4" s="7"/>
      <c r="K4" s="7"/>
      <c r="L4" s="7"/>
      <c r="M4" s="7"/>
      <c r="X4" s="120" t="s">
        <v>168</v>
      </c>
    </row>
    <row r="5" spans="1:40" ht="12.75" x14ac:dyDescent="0.2">
      <c r="H5" s="186" t="s">
        <v>11</v>
      </c>
      <c r="I5" s="180"/>
      <c r="J5" s="186" t="s">
        <v>10</v>
      </c>
      <c r="K5" s="180"/>
      <c r="L5" s="186" t="s">
        <v>9</v>
      </c>
      <c r="M5" s="180"/>
      <c r="N5" s="186" t="s">
        <v>8</v>
      </c>
      <c r="O5" s="180"/>
      <c r="P5" s="186" t="s">
        <v>7</v>
      </c>
      <c r="Q5" s="180"/>
      <c r="R5" s="186" t="s">
        <v>64</v>
      </c>
      <c r="S5" s="180"/>
      <c r="T5" s="186" t="s">
        <v>79</v>
      </c>
      <c r="U5" s="180"/>
      <c r="V5" s="186" t="s">
        <v>113</v>
      </c>
      <c r="W5" s="180"/>
      <c r="X5" s="186" t="s">
        <v>146</v>
      </c>
      <c r="Y5" s="180"/>
      <c r="Z5" s="186" t="s">
        <v>158</v>
      </c>
      <c r="AA5" s="180"/>
      <c r="AB5" s="186" t="s">
        <v>164</v>
      </c>
      <c r="AC5" s="180"/>
      <c r="AD5" s="186" t="s">
        <v>166</v>
      </c>
      <c r="AE5" s="180"/>
      <c r="AF5" s="186" t="s">
        <v>167</v>
      </c>
      <c r="AG5" s="180"/>
      <c r="AH5" s="186" t="s">
        <v>174</v>
      </c>
      <c r="AI5" s="180"/>
      <c r="AJ5" s="186" t="s">
        <v>180</v>
      </c>
      <c r="AK5" s="180"/>
      <c r="AL5" s="186" t="s">
        <v>197</v>
      </c>
      <c r="AM5" s="180"/>
    </row>
    <row r="6" spans="1:40" ht="12.75" x14ac:dyDescent="0.2">
      <c r="AC6" s="85"/>
      <c r="AD6" s="85"/>
      <c r="AE6" s="85"/>
      <c r="AG6" s="85"/>
      <c r="AI6" s="85"/>
      <c r="AK6" s="168" t="s">
        <v>114</v>
      </c>
      <c r="AL6" s="167"/>
      <c r="AM6" s="85" t="s">
        <v>161</v>
      </c>
    </row>
    <row r="7" spans="1:40" x14ac:dyDescent="0.15">
      <c r="G7" s="11"/>
      <c r="H7" s="47"/>
      <c r="I7" s="47"/>
      <c r="J7" s="47"/>
      <c r="K7" s="47"/>
      <c r="L7" s="47"/>
      <c r="M7" s="47"/>
      <c r="N7" s="47"/>
      <c r="O7" s="47"/>
      <c r="P7" s="47"/>
      <c r="Q7" s="47"/>
      <c r="R7" s="47"/>
      <c r="S7" s="47"/>
      <c r="T7" s="47"/>
      <c r="U7" s="47"/>
    </row>
    <row r="8" spans="1:40" ht="12.75" x14ac:dyDescent="0.2">
      <c r="A8" s="13">
        <v>3.1</v>
      </c>
      <c r="B8" s="187" t="s">
        <v>143</v>
      </c>
      <c r="C8" s="188"/>
      <c r="D8" s="188"/>
      <c r="E8" s="188"/>
      <c r="F8" s="189"/>
      <c r="G8" s="59"/>
      <c r="H8" s="60"/>
      <c r="I8" s="60"/>
      <c r="J8" s="60"/>
      <c r="K8" s="60"/>
      <c r="L8" s="60"/>
      <c r="M8" s="60"/>
      <c r="N8" s="60"/>
      <c r="O8" s="60"/>
      <c r="P8" s="60"/>
      <c r="Q8" s="60"/>
    </row>
    <row r="9" spans="1:40" ht="12" customHeight="1" x14ac:dyDescent="0.15">
      <c r="A9" s="13"/>
      <c r="B9" s="15" t="s">
        <v>88</v>
      </c>
      <c r="C9" s="14"/>
      <c r="D9" s="14"/>
      <c r="E9" s="14"/>
      <c r="F9" s="49"/>
      <c r="G9" s="72"/>
      <c r="H9" s="92">
        <v>708123</v>
      </c>
      <c r="I9" s="67">
        <v>0.89340208474743066</v>
      </c>
      <c r="J9" s="93">
        <v>782531</v>
      </c>
      <c r="K9" s="67">
        <v>0.90502526452869425</v>
      </c>
      <c r="L9" s="93">
        <v>1079021</v>
      </c>
      <c r="M9" s="67">
        <v>0.83882380378590582</v>
      </c>
      <c r="N9" s="93">
        <v>975828</v>
      </c>
      <c r="O9" s="67">
        <v>0.85168250033820203</v>
      </c>
      <c r="P9" s="93">
        <v>922924</v>
      </c>
      <c r="Q9" s="67">
        <v>0.90949350934746598</v>
      </c>
      <c r="R9" s="93">
        <v>947483</v>
      </c>
      <c r="S9" s="67">
        <v>0.89122780944031765</v>
      </c>
      <c r="T9" s="93">
        <v>1012052</v>
      </c>
      <c r="U9" s="67">
        <v>0.88833921579126196</v>
      </c>
      <c r="V9" s="93">
        <v>1046560</v>
      </c>
      <c r="W9" s="67">
        <v>0.87962702254287983</v>
      </c>
      <c r="X9" s="93">
        <v>2035436</v>
      </c>
      <c r="Y9" s="67">
        <v>0.82853456101145095</v>
      </c>
      <c r="Z9" s="93">
        <v>1115856</v>
      </c>
      <c r="AA9" s="67">
        <v>0.91463756497899995</v>
      </c>
      <c r="AB9" s="93">
        <v>871233</v>
      </c>
      <c r="AC9" s="67">
        <v>0.86209999999999998</v>
      </c>
      <c r="AD9" s="93">
        <v>1027838</v>
      </c>
      <c r="AE9" s="67">
        <v>0.59209999999999996</v>
      </c>
      <c r="AF9" s="93">
        <v>1970660</v>
      </c>
      <c r="AG9" s="67">
        <v>0.85729999999999995</v>
      </c>
      <c r="AH9" s="93">
        <v>2632423</v>
      </c>
      <c r="AI9" s="67">
        <v>0.90359999999999996</v>
      </c>
      <c r="AJ9" s="93">
        <v>1744855</v>
      </c>
      <c r="AK9" s="67">
        <v>0.91610000000000003</v>
      </c>
      <c r="AL9" s="93">
        <v>1546935</v>
      </c>
      <c r="AM9" s="67">
        <v>0.93049999999999999</v>
      </c>
    </row>
    <row r="10" spans="1:40" ht="12" customHeight="1" x14ac:dyDescent="0.15">
      <c r="A10" s="13"/>
      <c r="B10" s="16" t="s">
        <v>46</v>
      </c>
      <c r="C10" s="14"/>
      <c r="D10" s="14"/>
      <c r="E10" s="14"/>
      <c r="F10" s="49"/>
      <c r="G10" s="72"/>
      <c r="H10" s="92">
        <v>65092</v>
      </c>
      <c r="I10" s="94">
        <v>0.94733012181455667</v>
      </c>
      <c r="J10" s="93">
        <v>69153</v>
      </c>
      <c r="K10" s="94">
        <v>0.94968207973412799</v>
      </c>
      <c r="L10" s="93">
        <v>69463</v>
      </c>
      <c r="M10" s="94">
        <v>0.93555381963150519</v>
      </c>
      <c r="N10" s="93">
        <v>75970</v>
      </c>
      <c r="O10" s="94">
        <v>0.95057557557557559</v>
      </c>
      <c r="P10" s="93">
        <v>95832</v>
      </c>
      <c r="Q10" s="94">
        <v>0.94295919471804313</v>
      </c>
      <c r="R10" s="93">
        <v>105980</v>
      </c>
      <c r="S10" s="94">
        <v>0.9312584026783125</v>
      </c>
      <c r="T10" s="93">
        <v>126480</v>
      </c>
      <c r="U10" s="94">
        <v>0.90129764627915399</v>
      </c>
      <c r="V10" s="93">
        <v>118530</v>
      </c>
      <c r="W10" s="94">
        <v>0.94278692045210499</v>
      </c>
      <c r="X10" s="93">
        <v>127428</v>
      </c>
      <c r="Y10" s="94">
        <v>0.93686725728779896</v>
      </c>
      <c r="Z10" s="93">
        <v>170639</v>
      </c>
      <c r="AA10" s="94">
        <v>0.89658053193999998</v>
      </c>
      <c r="AB10" s="93">
        <v>205448</v>
      </c>
      <c r="AC10" s="94">
        <v>0.87960000000000005</v>
      </c>
      <c r="AD10" s="93">
        <v>226278</v>
      </c>
      <c r="AE10" s="94">
        <v>0.81759999999999999</v>
      </c>
      <c r="AF10" s="93">
        <v>286710</v>
      </c>
      <c r="AG10" s="94">
        <v>0.83530000000000004</v>
      </c>
      <c r="AH10" s="93">
        <v>342681</v>
      </c>
      <c r="AI10" s="94">
        <v>0.74450000000000005</v>
      </c>
      <c r="AJ10" s="93">
        <v>382040</v>
      </c>
      <c r="AK10" s="94">
        <v>0.92669999999999997</v>
      </c>
      <c r="AL10" s="93">
        <v>305589</v>
      </c>
      <c r="AM10" s="94">
        <v>0.92659999999999998</v>
      </c>
    </row>
    <row r="11" spans="1:40" ht="12" customHeight="1" x14ac:dyDescent="0.15">
      <c r="A11" s="13"/>
      <c r="B11" s="16" t="s">
        <v>17</v>
      </c>
      <c r="C11" s="14"/>
      <c r="D11" s="14"/>
      <c r="E11" s="14"/>
      <c r="F11" s="49"/>
      <c r="G11" s="72"/>
      <c r="H11" s="92">
        <v>9886</v>
      </c>
      <c r="I11" s="94">
        <v>0.94152380952380954</v>
      </c>
      <c r="J11" s="93">
        <v>9264</v>
      </c>
      <c r="K11" s="94">
        <v>0.94290076335877859</v>
      </c>
      <c r="L11" s="93">
        <v>11658</v>
      </c>
      <c r="M11" s="94">
        <v>0.92788920725883473</v>
      </c>
      <c r="N11" s="93">
        <v>10122</v>
      </c>
      <c r="O11" s="94">
        <v>0.90029351596548968</v>
      </c>
      <c r="P11" s="93">
        <v>10608</v>
      </c>
      <c r="Q11" s="94">
        <v>0.90930910337733584</v>
      </c>
      <c r="R11" s="93">
        <v>9162</v>
      </c>
      <c r="S11" s="94">
        <v>0.9</v>
      </c>
      <c r="T11" s="93">
        <v>11815</v>
      </c>
      <c r="U11" s="94">
        <v>0.88968373493975905</v>
      </c>
      <c r="V11" s="93">
        <v>10595</v>
      </c>
      <c r="W11" s="94">
        <v>0.93669878878967372</v>
      </c>
      <c r="X11" s="93">
        <v>11912</v>
      </c>
      <c r="Y11" s="94">
        <v>0.95418135213072697</v>
      </c>
      <c r="Z11" s="93">
        <v>10207</v>
      </c>
      <c r="AA11" s="94">
        <v>0.93257195066200005</v>
      </c>
      <c r="AB11" s="93">
        <v>9602</v>
      </c>
      <c r="AC11" s="94">
        <v>0.94079999999999997</v>
      </c>
      <c r="AD11" s="93">
        <v>10296</v>
      </c>
      <c r="AE11" s="94">
        <v>0.94089999999999996</v>
      </c>
      <c r="AF11" s="93">
        <v>10734</v>
      </c>
      <c r="AG11" s="94">
        <v>0.95579999999999998</v>
      </c>
      <c r="AH11" s="93">
        <v>9836</v>
      </c>
      <c r="AI11" s="94">
        <v>0.95760000000000001</v>
      </c>
      <c r="AJ11" s="93">
        <v>11634</v>
      </c>
      <c r="AK11" s="94">
        <v>0.93169999999999997</v>
      </c>
      <c r="AL11" s="93">
        <v>10424</v>
      </c>
      <c r="AM11" s="94">
        <v>0.91520000000000001</v>
      </c>
    </row>
    <row r="12" spans="1:40" ht="12" customHeight="1" x14ac:dyDescent="0.15">
      <c r="A12" s="13"/>
      <c r="B12" s="16" t="s">
        <v>43</v>
      </c>
      <c r="C12" s="14"/>
      <c r="D12" s="14"/>
      <c r="E12" s="14"/>
      <c r="F12" s="49"/>
      <c r="G12" s="72"/>
      <c r="H12" s="92">
        <v>178628</v>
      </c>
      <c r="I12" s="94">
        <v>0.8364300430792283</v>
      </c>
      <c r="J12" s="93">
        <v>115756</v>
      </c>
      <c r="K12" s="94">
        <v>0.88404524244113669</v>
      </c>
      <c r="L12" s="93">
        <v>68143</v>
      </c>
      <c r="M12" s="94">
        <v>0.92830286352614233</v>
      </c>
      <c r="N12" s="93">
        <v>54894</v>
      </c>
      <c r="O12" s="94">
        <v>0.9262308912361219</v>
      </c>
      <c r="P12" s="93">
        <v>58535</v>
      </c>
      <c r="Q12" s="94">
        <v>0.89889279626529894</v>
      </c>
      <c r="R12" s="93">
        <v>60276</v>
      </c>
      <c r="S12" s="94">
        <v>0.92372764470599056</v>
      </c>
      <c r="T12" s="93">
        <v>61372</v>
      </c>
      <c r="U12" s="94">
        <v>0.93208189052912904</v>
      </c>
      <c r="V12" s="93">
        <v>49420</v>
      </c>
      <c r="W12" s="94">
        <v>0.92117280844004545</v>
      </c>
      <c r="X12" s="93">
        <v>40542</v>
      </c>
      <c r="Y12" s="94">
        <v>0.94897242638453305</v>
      </c>
      <c r="Z12" s="93">
        <v>39577</v>
      </c>
      <c r="AA12" s="94">
        <v>0.94761163653699998</v>
      </c>
      <c r="AB12" s="93">
        <v>43296</v>
      </c>
      <c r="AC12" s="94">
        <v>0.94920000000000004</v>
      </c>
      <c r="AD12" s="93">
        <v>46063</v>
      </c>
      <c r="AE12" s="94">
        <v>0.94059999999999999</v>
      </c>
      <c r="AF12" s="93">
        <v>50303</v>
      </c>
      <c r="AG12" s="94">
        <v>0.96419999999999995</v>
      </c>
      <c r="AH12" s="93">
        <v>49919</v>
      </c>
      <c r="AI12" s="94">
        <v>0.96679999999999999</v>
      </c>
      <c r="AJ12" s="93">
        <v>52259</v>
      </c>
      <c r="AK12" s="94">
        <v>0.96199999999999997</v>
      </c>
      <c r="AL12" s="93">
        <v>47002</v>
      </c>
      <c r="AM12" s="94">
        <v>0.95209999999999995</v>
      </c>
    </row>
    <row r="13" spans="1:40" ht="12" customHeight="1" x14ac:dyDescent="0.15">
      <c r="A13" s="13"/>
      <c r="B13" s="16" t="s">
        <v>175</v>
      </c>
      <c r="C13" s="14"/>
      <c r="D13" s="14"/>
      <c r="E13" s="14"/>
      <c r="F13" s="49"/>
      <c r="G13" s="72"/>
      <c r="H13" s="92">
        <v>5825</v>
      </c>
      <c r="I13" s="94">
        <v>0.87897993058699264</v>
      </c>
      <c r="J13" s="93">
        <v>6986</v>
      </c>
      <c r="K13" s="95">
        <v>0.90141935483870972</v>
      </c>
      <c r="L13" s="93">
        <v>9441</v>
      </c>
      <c r="M13" s="94">
        <v>0.91927945472249273</v>
      </c>
      <c r="N13" s="93">
        <v>12829</v>
      </c>
      <c r="O13" s="94">
        <v>0.91082712105076324</v>
      </c>
      <c r="P13" s="93">
        <v>13021</v>
      </c>
      <c r="Q13" s="94">
        <v>0.87155287817938421</v>
      </c>
      <c r="R13" s="93">
        <v>11486</v>
      </c>
      <c r="S13" s="94">
        <v>0.89038759689922475</v>
      </c>
      <c r="T13" s="93">
        <v>13117</v>
      </c>
      <c r="U13" s="94">
        <v>0.92975616671392103</v>
      </c>
      <c r="V13" s="93">
        <v>11412</v>
      </c>
      <c r="W13" s="94">
        <v>0.91987747863936808</v>
      </c>
      <c r="X13" s="93">
        <v>19353</v>
      </c>
      <c r="Y13" s="94">
        <v>0.86726417208155904</v>
      </c>
      <c r="Z13" s="93">
        <v>22269</v>
      </c>
      <c r="AA13" s="94">
        <v>0.89022586448100005</v>
      </c>
      <c r="AB13" s="93">
        <v>21493</v>
      </c>
      <c r="AC13" s="94">
        <v>0.75290000000000001</v>
      </c>
      <c r="AD13" s="93">
        <v>49362</v>
      </c>
      <c r="AE13" s="94">
        <v>0.89929999999999999</v>
      </c>
      <c r="AF13" s="93">
        <v>78355</v>
      </c>
      <c r="AG13" s="94">
        <v>0.9456</v>
      </c>
      <c r="AH13" s="93">
        <v>105481</v>
      </c>
      <c r="AI13" s="94">
        <v>0.91669999999999996</v>
      </c>
      <c r="AJ13" s="93">
        <v>125120</v>
      </c>
      <c r="AK13" s="94">
        <v>0.9506</v>
      </c>
      <c r="AL13" s="93">
        <v>68450</v>
      </c>
      <c r="AM13" s="94">
        <v>0.97540000000000004</v>
      </c>
      <c r="AN13" s="69" t="s">
        <v>161</v>
      </c>
    </row>
    <row r="14" spans="1:40" ht="12" customHeight="1" x14ac:dyDescent="0.15">
      <c r="A14" s="13"/>
      <c r="B14" s="15" t="s">
        <v>74</v>
      </c>
      <c r="C14" s="14"/>
      <c r="D14" s="14"/>
      <c r="E14" s="14"/>
      <c r="F14" s="49"/>
      <c r="G14" s="72"/>
      <c r="H14" s="92">
        <v>166468</v>
      </c>
      <c r="I14" s="94">
        <v>0.8294576347193503</v>
      </c>
      <c r="J14" s="93">
        <v>189142</v>
      </c>
      <c r="K14" s="94">
        <v>0.91220032120069261</v>
      </c>
      <c r="L14" s="93">
        <v>162420</v>
      </c>
      <c r="M14" s="94">
        <v>0.92684847551058835</v>
      </c>
      <c r="N14" s="93">
        <v>130970</v>
      </c>
      <c r="O14" s="94">
        <v>0.93394564760077869</v>
      </c>
      <c r="P14" s="93">
        <v>139958</v>
      </c>
      <c r="Q14" s="94">
        <v>0.93360727364903173</v>
      </c>
      <c r="R14" s="93">
        <v>131219</v>
      </c>
      <c r="S14" s="94">
        <v>0.93975549842083783</v>
      </c>
      <c r="T14" s="93">
        <v>134581</v>
      </c>
      <c r="U14" s="94">
        <v>0.94123118670620498</v>
      </c>
      <c r="V14" s="93">
        <v>152084</v>
      </c>
      <c r="W14" s="94">
        <v>0.94353692961503866</v>
      </c>
      <c r="X14" s="93">
        <v>138835</v>
      </c>
      <c r="Y14" s="94">
        <v>0.88738542958313604</v>
      </c>
      <c r="Z14" s="93">
        <v>157211</v>
      </c>
      <c r="AA14" s="94">
        <v>0.89385376392899996</v>
      </c>
      <c r="AB14" s="93">
        <v>156595</v>
      </c>
      <c r="AC14" s="94">
        <v>0.84799999999999998</v>
      </c>
      <c r="AD14" s="93">
        <v>144221</v>
      </c>
      <c r="AE14" s="94">
        <v>0.8649</v>
      </c>
      <c r="AF14" s="93">
        <v>136183</v>
      </c>
      <c r="AG14" s="94">
        <v>0.85340000000000005</v>
      </c>
      <c r="AH14" s="93">
        <v>146825</v>
      </c>
      <c r="AI14" s="94">
        <v>0.86580000000000001</v>
      </c>
      <c r="AJ14" s="93">
        <v>157690</v>
      </c>
      <c r="AK14" s="94">
        <v>0.87890000000000001</v>
      </c>
      <c r="AL14" s="93">
        <v>173266</v>
      </c>
      <c r="AM14" s="94">
        <v>0.93030000000000002</v>
      </c>
    </row>
    <row r="15" spans="1:40" ht="12" customHeight="1" x14ac:dyDescent="0.15">
      <c r="A15" s="13"/>
      <c r="B15" s="16" t="s">
        <v>18</v>
      </c>
      <c r="C15" s="14"/>
      <c r="D15" s="14"/>
      <c r="E15" s="14"/>
      <c r="F15" s="49"/>
      <c r="G15" s="72"/>
      <c r="H15" s="92">
        <v>31712</v>
      </c>
      <c r="I15" s="94">
        <v>0.66147973550822892</v>
      </c>
      <c r="J15" s="93">
        <v>24930</v>
      </c>
      <c r="K15" s="94">
        <v>0.66297901763157197</v>
      </c>
      <c r="L15" s="93">
        <v>20030</v>
      </c>
      <c r="M15" s="94">
        <v>0.700668135865953</v>
      </c>
      <c r="N15" s="93">
        <v>18856</v>
      </c>
      <c r="O15" s="94">
        <v>0.79823892981119293</v>
      </c>
      <c r="P15" s="93">
        <v>15929</v>
      </c>
      <c r="Q15" s="94">
        <v>0.81503274662300451</v>
      </c>
      <c r="R15" s="93">
        <v>14926</v>
      </c>
      <c r="S15" s="94">
        <v>0.80105189717168468</v>
      </c>
      <c r="T15" s="93">
        <v>18594</v>
      </c>
      <c r="U15" s="94">
        <v>0.82063730249801403</v>
      </c>
      <c r="V15" s="93">
        <v>11152</v>
      </c>
      <c r="W15" s="94">
        <v>0.82036192437840227</v>
      </c>
      <c r="X15" s="93">
        <v>17413</v>
      </c>
      <c r="Y15" s="94">
        <v>0.89864272075140605</v>
      </c>
      <c r="Z15" s="93">
        <v>18853</v>
      </c>
      <c r="AA15" s="94">
        <v>0.90020531919900004</v>
      </c>
      <c r="AB15" s="93">
        <v>19589</v>
      </c>
      <c r="AC15" s="94">
        <v>0.87929999999999997</v>
      </c>
      <c r="AD15" s="93">
        <v>23412</v>
      </c>
      <c r="AE15" s="94">
        <v>0.87819999999999998</v>
      </c>
      <c r="AF15" s="93">
        <v>30520</v>
      </c>
      <c r="AG15" s="94">
        <v>0.89190000000000003</v>
      </c>
      <c r="AH15" s="93">
        <v>33062</v>
      </c>
      <c r="AI15" s="94">
        <v>0.91139999999999999</v>
      </c>
      <c r="AJ15" s="93">
        <v>31654</v>
      </c>
      <c r="AK15" s="94">
        <v>0.91990000000000005</v>
      </c>
      <c r="AL15" s="93">
        <v>34517</v>
      </c>
      <c r="AM15" s="94">
        <v>0.91949999999999998</v>
      </c>
    </row>
    <row r="16" spans="1:40" ht="12" customHeight="1" x14ac:dyDescent="0.15">
      <c r="B16" s="16" t="s">
        <v>19</v>
      </c>
      <c r="C16" s="14"/>
      <c r="D16" s="14"/>
      <c r="E16" s="14"/>
      <c r="F16" s="49"/>
      <c r="G16" s="72"/>
      <c r="H16" s="92">
        <v>7062</v>
      </c>
      <c r="I16" s="94">
        <v>0.91005154639175256</v>
      </c>
      <c r="J16" s="93">
        <v>6767</v>
      </c>
      <c r="K16" s="95">
        <v>0.89086361242759349</v>
      </c>
      <c r="L16" s="93">
        <v>7752</v>
      </c>
      <c r="M16" s="95">
        <v>0.91728789492367768</v>
      </c>
      <c r="N16" s="93">
        <v>8959</v>
      </c>
      <c r="O16" s="95">
        <v>0.92000410761963447</v>
      </c>
      <c r="P16" s="93">
        <v>10920</v>
      </c>
      <c r="Q16" s="95">
        <v>0.91919191919191923</v>
      </c>
      <c r="R16" s="93">
        <v>10888</v>
      </c>
      <c r="S16" s="95">
        <v>0.91835357624831304</v>
      </c>
      <c r="T16" s="93">
        <v>10957</v>
      </c>
      <c r="U16" s="95">
        <v>0.89422998449359303</v>
      </c>
      <c r="V16" s="93">
        <v>8957</v>
      </c>
      <c r="W16" s="95">
        <v>0.89417989417989419</v>
      </c>
      <c r="X16" s="93">
        <v>7107</v>
      </c>
      <c r="Y16" s="95">
        <v>0.89082476811230904</v>
      </c>
      <c r="Z16" s="93">
        <v>6634</v>
      </c>
      <c r="AA16" s="95">
        <v>0.91289390394900005</v>
      </c>
      <c r="AB16" s="93">
        <v>5653</v>
      </c>
      <c r="AC16" s="95">
        <v>0.9153</v>
      </c>
      <c r="AD16" s="93">
        <v>4964</v>
      </c>
      <c r="AE16" s="95">
        <v>0.93930000000000002</v>
      </c>
      <c r="AF16" s="93">
        <v>5155</v>
      </c>
      <c r="AG16" s="95">
        <v>0.93420000000000003</v>
      </c>
      <c r="AH16" s="93">
        <v>4850</v>
      </c>
      <c r="AI16" s="95">
        <v>0.95469999999999999</v>
      </c>
      <c r="AJ16" s="93">
        <v>5916</v>
      </c>
      <c r="AK16" s="95">
        <v>0.95099999999999996</v>
      </c>
      <c r="AL16" s="93">
        <v>6179</v>
      </c>
      <c r="AM16" s="95">
        <v>0.92500000000000004</v>
      </c>
    </row>
    <row r="17" spans="1:39" ht="12" customHeight="1" x14ac:dyDescent="0.15">
      <c r="B17" s="16" t="s">
        <v>182</v>
      </c>
      <c r="C17" s="14"/>
      <c r="D17" s="14"/>
      <c r="E17" s="14"/>
      <c r="F17" s="49"/>
      <c r="G17" s="72"/>
      <c r="H17" s="92">
        <v>47047</v>
      </c>
      <c r="I17" s="94">
        <v>0.91664880662445203</v>
      </c>
      <c r="J17" s="93">
        <v>43345</v>
      </c>
      <c r="K17" s="94">
        <v>0.94683151663426457</v>
      </c>
      <c r="L17" s="93">
        <v>27551</v>
      </c>
      <c r="M17" s="94">
        <v>0.95776263644580406</v>
      </c>
      <c r="N17" s="93">
        <v>22285</v>
      </c>
      <c r="O17" s="94">
        <v>0.96933449325793819</v>
      </c>
      <c r="P17" s="93">
        <v>20618</v>
      </c>
      <c r="Q17" s="94">
        <v>0.97549205147615448</v>
      </c>
      <c r="R17" s="93">
        <v>21357</v>
      </c>
      <c r="S17" s="94">
        <v>0.97819814042962483</v>
      </c>
      <c r="T17" s="93">
        <v>21834</v>
      </c>
      <c r="U17" s="94">
        <v>0.95742161806621351</v>
      </c>
      <c r="V17" s="93">
        <v>20988</v>
      </c>
      <c r="W17" s="94">
        <v>0.94664200983266433</v>
      </c>
      <c r="X17" s="93">
        <v>16642</v>
      </c>
      <c r="Y17" s="94">
        <v>0.95847491792892936</v>
      </c>
      <c r="Z17" s="93">
        <v>28714</v>
      </c>
      <c r="AA17" s="94">
        <v>0.93169797851974434</v>
      </c>
      <c r="AB17" s="93">
        <v>25581</v>
      </c>
      <c r="AC17" s="94">
        <v>0.92363518197573657</v>
      </c>
      <c r="AD17" s="93">
        <v>20615</v>
      </c>
      <c r="AE17" s="94">
        <v>0.91273355175772608</v>
      </c>
      <c r="AF17" s="93">
        <v>19288</v>
      </c>
      <c r="AG17" s="94">
        <v>0.93147244893031345</v>
      </c>
      <c r="AH17" s="93">
        <v>20683</v>
      </c>
      <c r="AI17" s="94">
        <v>0.9466770413767851</v>
      </c>
      <c r="AJ17" s="93">
        <v>211511</v>
      </c>
      <c r="AK17" s="94">
        <v>0.93240000000000001</v>
      </c>
      <c r="AL17" s="93">
        <v>216168</v>
      </c>
      <c r="AM17" s="94">
        <v>0.87380000000000002</v>
      </c>
    </row>
    <row r="18" spans="1:39" s="69" customFormat="1" ht="12" customHeight="1" x14ac:dyDescent="0.15">
      <c r="A18" s="13"/>
      <c r="B18" s="22" t="s">
        <v>63</v>
      </c>
      <c r="C18" s="70"/>
      <c r="D18" s="70"/>
      <c r="E18" s="70"/>
      <c r="F18" s="49"/>
      <c r="G18" s="91"/>
      <c r="H18" s="66">
        <f>SUM(H9:H17)</f>
        <v>1219843</v>
      </c>
      <c r="I18" s="73"/>
      <c r="J18" s="74">
        <f>SUM(J9:J17)</f>
        <v>1247874</v>
      </c>
      <c r="K18" s="73"/>
      <c r="L18" s="74">
        <f>SUM(L9:L17)</f>
        <v>1455479</v>
      </c>
      <c r="M18" s="73"/>
      <c r="N18" s="74">
        <f>SUM(N9:N17)</f>
        <v>1310713</v>
      </c>
      <c r="O18" s="73"/>
      <c r="P18" s="74">
        <f>SUM(P9:P17)</f>
        <v>1288345</v>
      </c>
      <c r="Q18" s="73"/>
      <c r="R18" s="74">
        <f>SUM(R9:R17)</f>
        <v>1312777</v>
      </c>
      <c r="S18" s="73"/>
      <c r="T18" s="74">
        <f>SUM(T9:T17)</f>
        <v>1410802</v>
      </c>
      <c r="U18" s="73"/>
      <c r="V18" s="74">
        <f>SUM(V9:V17)</f>
        <v>1429698</v>
      </c>
      <c r="W18" s="73"/>
      <c r="X18" s="74">
        <v>2414668</v>
      </c>
      <c r="Y18" s="73"/>
      <c r="Z18" s="74">
        <v>1569960</v>
      </c>
      <c r="AB18" s="74">
        <v>1358490</v>
      </c>
      <c r="AC18" s="144"/>
      <c r="AD18" s="74">
        <v>1553049</v>
      </c>
      <c r="AE18" s="144"/>
      <c r="AF18" s="74">
        <v>2587908</v>
      </c>
      <c r="AG18" s="144"/>
      <c r="AH18" s="74">
        <v>3345760</v>
      </c>
      <c r="AI18" s="144"/>
      <c r="AJ18" s="74">
        <v>2722679</v>
      </c>
      <c r="AL18" s="74">
        <v>2408530</v>
      </c>
    </row>
    <row r="19" spans="1:39" ht="12" customHeight="1" x14ac:dyDescent="0.15">
      <c r="B19" s="27" t="s">
        <v>70</v>
      </c>
      <c r="C19" s="14"/>
      <c r="D19" s="14"/>
      <c r="E19" s="14"/>
      <c r="F19" s="49"/>
      <c r="G19" s="66"/>
      <c r="H19" s="77">
        <f>H18/'2 Volumes'!D51</f>
        <v>0.87148263275924764</v>
      </c>
      <c r="I19" s="75"/>
      <c r="J19" s="76">
        <f>J18/'2 Volumes'!E51</f>
        <v>0.90144310474482903</v>
      </c>
      <c r="K19" s="75"/>
      <c r="L19" s="76">
        <f>L18/'2 Volumes'!F51</f>
        <v>0.85723263291125817</v>
      </c>
      <c r="M19" s="75"/>
      <c r="N19" s="76">
        <f>N18/'2 Volumes'!G51</f>
        <v>0.8698294867081392</v>
      </c>
      <c r="O19" s="75"/>
      <c r="P19" s="76">
        <f>P18/'2 Volumes'!H51</f>
        <v>0.91333638642499038</v>
      </c>
      <c r="Q19" s="75"/>
      <c r="R19" s="76">
        <f>R18/'2 Volumes'!I51</f>
        <v>0.90088388084078475</v>
      </c>
      <c r="S19" s="75"/>
      <c r="T19" s="76">
        <f>T18/'2 Volumes'!J51</f>
        <v>0.89658639259853345</v>
      </c>
      <c r="U19" s="75"/>
      <c r="V19" s="76">
        <f>V18/'2 Volumes'!K51</f>
        <v>0.89365452519106681</v>
      </c>
      <c r="W19" s="74"/>
      <c r="X19" s="76">
        <f>X18/'2 Volumes'!L51</f>
        <v>0.84094396488375966</v>
      </c>
      <c r="Y19" s="74"/>
      <c r="Z19" s="76">
        <f>Z18/'2 Volumes'!M51</f>
        <v>0.91120250453581464</v>
      </c>
      <c r="AB19" s="76">
        <f>AB18/'2 Volumes'!N51</f>
        <v>0.865623747512548</v>
      </c>
      <c r="AD19" s="76">
        <f>AD18/'2 Volumes'!O51</f>
        <v>0.66121321345869166</v>
      </c>
      <c r="AF19" s="76">
        <f>AF18/'2 Volumes'!P51</f>
        <v>0.86029942675692817</v>
      </c>
      <c r="AH19" s="76">
        <f>AH18/'2 Volumes'!Q51</f>
        <v>0.88433561701767738</v>
      </c>
      <c r="AJ19" s="170">
        <v>0.91910000000000003</v>
      </c>
      <c r="AL19" s="170">
        <v>0.92600000000000005</v>
      </c>
    </row>
    <row r="20" spans="1:39" ht="12" customHeight="1" x14ac:dyDescent="0.15">
      <c r="B20" s="15"/>
      <c r="C20" s="14"/>
      <c r="D20" s="14"/>
      <c r="E20" s="14"/>
      <c r="F20" s="49"/>
      <c r="G20" s="6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L20" s="106"/>
    </row>
    <row r="21" spans="1:39" ht="12" customHeight="1" x14ac:dyDescent="0.15">
      <c r="B21" s="16"/>
      <c r="C21" s="14"/>
      <c r="D21" s="14"/>
      <c r="E21" s="14"/>
      <c r="F21" s="49"/>
      <c r="G21" s="66"/>
      <c r="H21" s="77"/>
      <c r="I21" s="75"/>
      <c r="J21" s="76"/>
      <c r="K21" s="75"/>
      <c r="L21" s="76"/>
      <c r="M21" s="75"/>
      <c r="N21" s="76"/>
      <c r="O21" s="75"/>
      <c r="P21" s="76"/>
      <c r="Q21" s="75"/>
      <c r="R21" s="76"/>
      <c r="S21" s="75"/>
      <c r="T21" s="76"/>
      <c r="U21" s="75"/>
      <c r="V21" s="76"/>
      <c r="W21" s="74"/>
    </row>
    <row r="22" spans="1:39" ht="12" customHeight="1" x14ac:dyDescent="0.2">
      <c r="B22" s="16"/>
      <c r="C22" s="14"/>
      <c r="D22" s="14"/>
      <c r="E22" s="14"/>
      <c r="F22" s="49"/>
      <c r="G22" s="66"/>
      <c r="J22" s="105"/>
      <c r="K22" s="75"/>
      <c r="L22" s="76"/>
      <c r="M22" s="75"/>
      <c r="N22" s="76"/>
      <c r="O22" s="75"/>
      <c r="P22" s="76"/>
      <c r="Q22" s="75"/>
      <c r="R22" s="76"/>
      <c r="S22" s="75"/>
      <c r="T22" s="76"/>
      <c r="U22" s="75"/>
      <c r="V22" s="76"/>
      <c r="W22" s="74"/>
    </row>
    <row r="23" spans="1:39" ht="24.75" customHeight="1" x14ac:dyDescent="0.2">
      <c r="A23" s="13">
        <v>3.2</v>
      </c>
      <c r="B23" s="187" t="s">
        <v>149</v>
      </c>
      <c r="C23" s="188"/>
      <c r="D23" s="188"/>
      <c r="E23" s="188"/>
      <c r="F23" s="189"/>
      <c r="G23" s="66"/>
      <c r="J23" s="76"/>
      <c r="K23" s="75"/>
      <c r="L23" s="76"/>
      <c r="M23" s="75"/>
      <c r="N23" s="76"/>
      <c r="O23" s="75"/>
      <c r="P23" s="76"/>
      <c r="Q23" s="75"/>
      <c r="R23" s="76"/>
      <c r="S23" s="75"/>
      <c r="T23" s="76"/>
      <c r="V23" s="186"/>
      <c r="W23" s="180"/>
    </row>
    <row r="24" spans="1:39" ht="12" customHeight="1" x14ac:dyDescent="0.15">
      <c r="B24" s="16" t="s">
        <v>80</v>
      </c>
      <c r="C24" s="14"/>
      <c r="D24" s="14"/>
      <c r="E24" s="14"/>
      <c r="F24" s="49"/>
      <c r="G24" s="66"/>
      <c r="H24" s="66"/>
      <c r="K24" s="75"/>
      <c r="L24" s="113"/>
      <c r="M24" s="75"/>
      <c r="N24" s="76"/>
      <c r="O24" s="75"/>
      <c r="P24" s="76"/>
      <c r="Q24" s="75"/>
      <c r="R24" s="76"/>
      <c r="S24" s="75"/>
      <c r="T24" s="76"/>
      <c r="U24" s="75"/>
      <c r="V24" s="93">
        <v>866488</v>
      </c>
      <c r="W24" s="67">
        <v>0.90558765248363338</v>
      </c>
      <c r="X24" s="93">
        <v>1853734</v>
      </c>
      <c r="Y24" s="67">
        <v>0.83621135353117571</v>
      </c>
      <c r="Z24" s="93">
        <v>930975</v>
      </c>
      <c r="AA24" s="67">
        <v>0.95114303695560665</v>
      </c>
      <c r="AB24" s="93">
        <v>789391</v>
      </c>
      <c r="AC24" s="67">
        <v>0.94906137462577922</v>
      </c>
      <c r="AD24" s="93">
        <v>764312</v>
      </c>
      <c r="AE24" s="67">
        <v>0.95624942917447053</v>
      </c>
      <c r="AF24" s="93">
        <v>720954</v>
      </c>
      <c r="AG24" s="67">
        <v>0.8965004408178695</v>
      </c>
      <c r="AH24" s="93">
        <v>756295</v>
      </c>
      <c r="AI24" s="67">
        <v>0.87163124654250412</v>
      </c>
      <c r="AJ24" s="93">
        <v>559206</v>
      </c>
      <c r="AK24" s="67">
        <v>0.95</v>
      </c>
      <c r="AL24" s="93">
        <v>507887</v>
      </c>
      <c r="AM24" s="67">
        <v>0.94</v>
      </c>
    </row>
    <row r="25" spans="1:39" ht="12" customHeight="1" x14ac:dyDescent="0.15">
      <c r="B25" s="16" t="s">
        <v>81</v>
      </c>
      <c r="C25" s="14"/>
      <c r="D25" s="14"/>
      <c r="E25" s="14"/>
      <c r="F25" s="49"/>
      <c r="G25" s="66"/>
      <c r="H25" s="66"/>
      <c r="K25" s="75"/>
      <c r="L25" s="76"/>
      <c r="M25" s="75"/>
      <c r="N25" s="76"/>
      <c r="O25" s="75"/>
      <c r="P25" s="76"/>
      <c r="Q25" s="75"/>
      <c r="R25" s="76"/>
      <c r="S25" s="75"/>
      <c r="T25" s="76"/>
      <c r="U25" s="75"/>
      <c r="V25" s="93">
        <v>84263</v>
      </c>
      <c r="W25" s="94">
        <v>0.90842739631510294</v>
      </c>
      <c r="X25" s="93">
        <v>67479</v>
      </c>
      <c r="Y25" s="94">
        <v>0.92419573523973864</v>
      </c>
      <c r="Z25" s="93">
        <v>68091</v>
      </c>
      <c r="AA25" s="94">
        <v>0.92803696283272685</v>
      </c>
      <c r="AB25" s="93">
        <v>73974</v>
      </c>
      <c r="AC25" s="94">
        <v>0.9318385085343579</v>
      </c>
      <c r="AD25" s="93">
        <v>73249</v>
      </c>
      <c r="AE25" s="67">
        <v>0.91049098819142327</v>
      </c>
      <c r="AF25" s="93">
        <v>74537</v>
      </c>
      <c r="AG25" s="67">
        <v>0.92711170814831401</v>
      </c>
      <c r="AH25" s="93">
        <v>75242</v>
      </c>
      <c r="AI25" s="67">
        <v>0.92992937276584164</v>
      </c>
      <c r="AJ25" s="93">
        <v>72824</v>
      </c>
      <c r="AK25" s="67">
        <v>0.93</v>
      </c>
      <c r="AL25" s="93">
        <v>65316</v>
      </c>
      <c r="AM25" s="67">
        <v>0.93</v>
      </c>
    </row>
    <row r="26" spans="1:39" ht="12" customHeight="1" x14ac:dyDescent="0.15">
      <c r="B26" s="16" t="s">
        <v>83</v>
      </c>
      <c r="C26" s="14"/>
      <c r="D26" s="14"/>
      <c r="E26" s="14"/>
      <c r="F26" s="49"/>
      <c r="G26" s="66"/>
      <c r="H26" s="66"/>
      <c r="K26" s="75"/>
      <c r="L26" s="76"/>
      <c r="M26" s="75"/>
      <c r="N26" s="76"/>
      <c r="O26" s="75"/>
      <c r="P26" s="76"/>
      <c r="Q26" s="75"/>
      <c r="R26" s="76"/>
      <c r="S26" s="75"/>
      <c r="T26" s="76"/>
      <c r="U26" s="75"/>
      <c r="V26" s="93">
        <v>313267</v>
      </c>
      <c r="W26" s="94">
        <v>0.85750691853510452</v>
      </c>
      <c r="X26" s="93">
        <v>403198</v>
      </c>
      <c r="Y26" s="94">
        <v>0.82901540394271045</v>
      </c>
      <c r="Z26" s="93">
        <v>473841</v>
      </c>
      <c r="AA26" s="94">
        <v>0.84088610155775845</v>
      </c>
      <c r="AB26" s="93">
        <v>401458</v>
      </c>
      <c r="AC26" s="94">
        <v>0.72711301405838524</v>
      </c>
      <c r="AD26" s="93">
        <v>618135</v>
      </c>
      <c r="AE26" s="67">
        <v>0.45581109650245072</v>
      </c>
      <c r="AF26" s="93">
        <v>1681382</v>
      </c>
      <c r="AG26" s="67">
        <v>0.84064182245338648</v>
      </c>
      <c r="AH26" s="93">
        <v>2393329</v>
      </c>
      <c r="AI26" s="67">
        <v>0.88566080006159786</v>
      </c>
      <c r="AJ26" s="93">
        <v>1978514</v>
      </c>
      <c r="AK26" s="67">
        <v>0.91</v>
      </c>
      <c r="AL26" s="93">
        <v>1731047</v>
      </c>
      <c r="AM26" s="67">
        <v>0.92</v>
      </c>
    </row>
    <row r="27" spans="1:39" ht="12" customHeight="1" x14ac:dyDescent="0.15">
      <c r="B27" s="16" t="s">
        <v>117</v>
      </c>
      <c r="C27" s="14"/>
      <c r="D27" s="14"/>
      <c r="E27" s="14"/>
      <c r="F27" s="49"/>
      <c r="G27" s="66"/>
      <c r="H27" s="66"/>
      <c r="K27" s="75"/>
      <c r="L27" s="76"/>
      <c r="M27" s="75"/>
      <c r="N27" s="76"/>
      <c r="O27" s="75"/>
      <c r="P27" s="76"/>
      <c r="Q27" s="75"/>
      <c r="R27" s="76"/>
      <c r="S27" s="75"/>
      <c r="T27" s="76"/>
      <c r="U27" s="75"/>
      <c r="V27" s="93">
        <v>95402</v>
      </c>
      <c r="W27" s="94">
        <v>0.90530551048101648</v>
      </c>
      <c r="X27" s="93">
        <v>52232</v>
      </c>
      <c r="Y27" s="94">
        <v>0.89339673960727883</v>
      </c>
      <c r="Z27" s="93">
        <v>58977</v>
      </c>
      <c r="AA27" s="94">
        <v>0.90595861687583523</v>
      </c>
      <c r="AB27" s="93">
        <v>56067</v>
      </c>
      <c r="AC27" s="94">
        <v>0.87433330214279026</v>
      </c>
      <c r="AD27" s="93">
        <v>60882</v>
      </c>
      <c r="AE27" s="67">
        <v>0.86144834026657613</v>
      </c>
      <c r="AF27" s="93">
        <v>73162</v>
      </c>
      <c r="AG27" s="67">
        <v>0.90855127536447855</v>
      </c>
      <c r="AH27" s="93">
        <v>82385</v>
      </c>
      <c r="AI27" s="67">
        <v>0.91888907478668225</v>
      </c>
      <c r="AJ27" s="93">
        <v>71765</v>
      </c>
      <c r="AK27" s="67">
        <v>0.94</v>
      </c>
      <c r="AL27" s="93">
        <v>66276</v>
      </c>
      <c r="AM27" s="67">
        <v>0.91</v>
      </c>
    </row>
    <row r="28" spans="1:39" ht="12" customHeight="1" x14ac:dyDescent="0.15">
      <c r="B28" s="15" t="s">
        <v>14</v>
      </c>
      <c r="C28" s="14"/>
      <c r="D28" s="14"/>
      <c r="E28" s="14"/>
      <c r="F28" s="49"/>
      <c r="G28" s="66"/>
      <c r="H28" s="66"/>
      <c r="K28" s="75"/>
      <c r="L28" s="76"/>
      <c r="M28" s="75"/>
      <c r="N28" s="76"/>
      <c r="O28" s="75"/>
      <c r="P28" s="76"/>
      <c r="Q28" s="75"/>
      <c r="R28" s="76"/>
      <c r="S28" s="75"/>
      <c r="T28" s="76"/>
      <c r="U28" s="75"/>
      <c r="V28" s="93">
        <v>39081</v>
      </c>
      <c r="W28" s="94">
        <v>0.86548554977300407</v>
      </c>
      <c r="X28" s="93">
        <v>38025</v>
      </c>
      <c r="Y28" s="94">
        <v>0.89178587367580386</v>
      </c>
      <c r="Z28" s="93">
        <v>38076</v>
      </c>
      <c r="AA28" s="94">
        <v>0.90257431375337793</v>
      </c>
      <c r="AB28" s="93">
        <v>37600</v>
      </c>
      <c r="AC28" s="94">
        <v>0.89977984110270892</v>
      </c>
      <c r="AD28" s="93">
        <v>36471</v>
      </c>
      <c r="AE28" s="67">
        <v>0.86299425001774688</v>
      </c>
      <c r="AF28" s="93">
        <v>37873</v>
      </c>
      <c r="AG28" s="67">
        <v>0.88238857435754059</v>
      </c>
      <c r="AH28" s="93">
        <v>38509</v>
      </c>
      <c r="AI28" s="67">
        <v>0.89729666744348635</v>
      </c>
      <c r="AJ28" s="93">
        <v>40370</v>
      </c>
      <c r="AK28" s="67">
        <v>0.9</v>
      </c>
      <c r="AL28" s="93">
        <v>38004</v>
      </c>
      <c r="AM28" s="67">
        <v>0.9</v>
      </c>
    </row>
    <row r="29" spans="1:39" ht="12" customHeight="1" x14ac:dyDescent="0.15">
      <c r="B29" s="22" t="s">
        <v>63</v>
      </c>
      <c r="C29" s="14"/>
      <c r="D29" s="14"/>
      <c r="E29" s="14"/>
      <c r="F29" s="49"/>
      <c r="G29" s="66"/>
      <c r="H29" s="66"/>
      <c r="K29" s="75"/>
      <c r="L29" s="76"/>
      <c r="M29" s="75"/>
      <c r="N29" s="76"/>
      <c r="O29" s="75"/>
      <c r="P29" s="76"/>
      <c r="Q29" s="75"/>
      <c r="R29" s="76"/>
      <c r="S29" s="75"/>
      <c r="T29" s="76"/>
      <c r="U29" s="75"/>
      <c r="V29" s="61">
        <v>1398501</v>
      </c>
      <c r="W29" s="5"/>
      <c r="X29" s="61">
        <v>2414668</v>
      </c>
      <c r="Y29" s="5"/>
      <c r="Z29" s="61">
        <v>1569960</v>
      </c>
      <c r="AA29" s="5"/>
      <c r="AB29" s="61">
        <v>1358490</v>
      </c>
      <c r="AC29" s="5"/>
      <c r="AD29" s="61">
        <v>1553049</v>
      </c>
      <c r="AE29" s="5"/>
      <c r="AF29" s="61">
        <v>2587908</v>
      </c>
      <c r="AG29" s="5"/>
      <c r="AH29" s="61">
        <v>3345760</v>
      </c>
      <c r="AI29" s="5"/>
      <c r="AJ29" s="61">
        <v>2722679</v>
      </c>
      <c r="AL29" s="61">
        <v>2408530</v>
      </c>
    </row>
    <row r="30" spans="1:39" ht="12" customHeight="1" x14ac:dyDescent="0.15">
      <c r="B30" s="27" t="s">
        <v>70</v>
      </c>
      <c r="C30" s="14"/>
      <c r="D30" s="14"/>
      <c r="E30" s="14"/>
      <c r="F30" s="49"/>
      <c r="V30" s="64">
        <v>0.89335969439901886</v>
      </c>
      <c r="W30" s="5"/>
      <c r="X30" s="64">
        <f>X29/'2 Volumes'!L51</f>
        <v>0.84094396488375966</v>
      </c>
      <c r="Y30" s="5"/>
      <c r="Z30" s="64">
        <f>Z29/'2 Volumes'!M51</f>
        <v>0.91120250453581464</v>
      </c>
      <c r="AA30" s="5"/>
      <c r="AB30" s="64">
        <f>AB29/'2 Volumes'!N51</f>
        <v>0.865623747512548</v>
      </c>
      <c r="AC30" s="5"/>
      <c r="AD30" s="64">
        <f>AD29/'2 Volumes'!O51</f>
        <v>0.66121321345869166</v>
      </c>
      <c r="AE30" s="5"/>
      <c r="AF30" s="64">
        <f>AF29/'2 Volumes'!P51</f>
        <v>0.86029942675692817</v>
      </c>
      <c r="AG30" s="5"/>
      <c r="AH30" s="64">
        <f>AH29/'2 Volumes'!Q51</f>
        <v>0.88433561701767738</v>
      </c>
      <c r="AI30" s="5"/>
      <c r="AJ30" s="64">
        <v>0.92</v>
      </c>
      <c r="AK30" s="5"/>
      <c r="AL30" s="64">
        <v>0.93</v>
      </c>
      <c r="AM30" s="5"/>
    </row>
    <row r="31" spans="1:39" x14ac:dyDescent="0.15">
      <c r="B31" s="69"/>
    </row>
    <row r="32" spans="1:39" x14ac:dyDescent="0.15">
      <c r="B32" s="69" t="s">
        <v>115</v>
      </c>
    </row>
    <row r="33" spans="2:36" ht="28.5" customHeight="1" x14ac:dyDescent="0.15">
      <c r="B33" s="181" t="s">
        <v>207</v>
      </c>
      <c r="C33" s="181"/>
      <c r="D33" s="181"/>
      <c r="E33" s="181"/>
      <c r="F33" s="181"/>
      <c r="AE33" s="26"/>
      <c r="AH33" s="26"/>
      <c r="AJ33" s="26"/>
    </row>
    <row r="34" spans="2:36" ht="42" customHeight="1" x14ac:dyDescent="0.2">
      <c r="B34" s="190" t="s">
        <v>189</v>
      </c>
      <c r="C34" s="190"/>
      <c r="D34" s="190"/>
      <c r="E34" s="190"/>
      <c r="F34" s="190"/>
      <c r="G34" s="149"/>
      <c r="H34" s="149"/>
      <c r="I34" s="149"/>
      <c r="J34" s="149"/>
      <c r="K34" s="149"/>
      <c r="L34" s="149"/>
      <c r="AE34" s="26"/>
    </row>
    <row r="35" spans="2:36" ht="96.75" customHeight="1" x14ac:dyDescent="0.15">
      <c r="B35" s="185" t="s">
        <v>209</v>
      </c>
      <c r="C35" s="185"/>
      <c r="D35" s="185"/>
      <c r="E35" s="185"/>
      <c r="F35" s="185"/>
      <c r="H35" s="106"/>
      <c r="I35" s="107"/>
      <c r="J35" s="108"/>
      <c r="K35" s="26"/>
      <c r="L35" s="106"/>
      <c r="M35" s="26"/>
      <c r="N35" s="106"/>
      <c r="O35" s="26"/>
      <c r="P35" s="106"/>
      <c r="Q35" s="26"/>
      <c r="R35" s="106"/>
      <c r="S35" s="26"/>
      <c r="T35" s="106"/>
      <c r="U35" s="26"/>
      <c r="V35" s="106"/>
      <c r="W35" s="26"/>
      <c r="AE35" s="26"/>
    </row>
    <row r="36" spans="2:36" x14ac:dyDescent="0.15">
      <c r="H36" s="106"/>
      <c r="I36" s="107"/>
      <c r="J36" s="26"/>
      <c r="K36" s="26"/>
      <c r="L36" s="106"/>
      <c r="M36" s="26"/>
      <c r="N36" s="106"/>
      <c r="O36" s="26"/>
      <c r="P36" s="106"/>
      <c r="Q36" s="26"/>
      <c r="R36" s="106"/>
      <c r="S36" s="26"/>
      <c r="T36" s="106"/>
      <c r="U36" s="26"/>
      <c r="V36" s="106"/>
      <c r="W36" s="26"/>
      <c r="AE36" s="26"/>
    </row>
    <row r="37" spans="2:36" x14ac:dyDescent="0.15">
      <c r="H37" s="106"/>
      <c r="I37" s="107"/>
      <c r="J37" s="26"/>
      <c r="K37" s="26"/>
      <c r="L37" s="106"/>
      <c r="M37" s="26"/>
      <c r="N37" s="106"/>
      <c r="O37" s="26"/>
      <c r="P37" s="106"/>
      <c r="Q37" s="26"/>
      <c r="R37" s="106"/>
      <c r="S37" s="26"/>
      <c r="T37" s="106"/>
      <c r="U37" s="26"/>
      <c r="V37" s="106"/>
      <c r="W37" s="26"/>
      <c r="AE37" s="26"/>
    </row>
    <row r="38" spans="2:36" x14ac:dyDescent="0.15">
      <c r="H38" s="106"/>
      <c r="I38" s="107"/>
      <c r="J38" s="26"/>
      <c r="K38" s="26"/>
      <c r="L38" s="106"/>
      <c r="M38" s="26"/>
      <c r="N38" s="106"/>
      <c r="O38" s="26"/>
      <c r="P38" s="106"/>
      <c r="Q38" s="26"/>
      <c r="R38" s="106"/>
      <c r="S38" s="26"/>
      <c r="T38" s="106"/>
      <c r="U38" s="26"/>
      <c r="V38" s="106"/>
      <c r="W38" s="26"/>
    </row>
    <row r="39" spans="2:36" x14ac:dyDescent="0.15">
      <c r="H39" s="106"/>
      <c r="I39" s="107"/>
      <c r="J39" s="26"/>
      <c r="K39" s="26"/>
      <c r="L39" s="106"/>
      <c r="M39" s="26"/>
      <c r="N39" s="106"/>
      <c r="O39" s="26"/>
      <c r="P39" s="106"/>
      <c r="Q39" s="26"/>
      <c r="R39" s="106"/>
      <c r="S39" s="26"/>
      <c r="T39" s="106"/>
      <c r="U39" s="26"/>
      <c r="V39" s="106"/>
      <c r="W39" s="26"/>
    </row>
    <row r="40" spans="2:36" x14ac:dyDescent="0.15">
      <c r="H40" s="106"/>
      <c r="I40" s="107"/>
      <c r="J40" s="26"/>
      <c r="K40" s="26"/>
      <c r="L40" s="106"/>
      <c r="M40" s="26"/>
      <c r="N40" s="106"/>
      <c r="O40" s="26"/>
      <c r="P40" s="106"/>
      <c r="Q40" s="26"/>
      <c r="R40" s="106"/>
      <c r="S40" s="26"/>
      <c r="T40" s="106"/>
      <c r="U40" s="26"/>
      <c r="V40" s="106"/>
      <c r="W40" s="26"/>
    </row>
    <row r="41" spans="2:36" x14ac:dyDescent="0.15">
      <c r="H41" s="106"/>
      <c r="I41" s="112"/>
      <c r="J41" s="26"/>
      <c r="K41" s="26"/>
      <c r="L41" s="106"/>
      <c r="M41" s="26"/>
      <c r="N41" s="106"/>
      <c r="O41" s="26"/>
      <c r="P41" s="106"/>
      <c r="Q41" s="26"/>
      <c r="R41" s="106"/>
      <c r="S41" s="26"/>
      <c r="T41" s="106"/>
      <c r="U41" s="26"/>
      <c r="V41" s="106"/>
      <c r="W41" s="26"/>
    </row>
    <row r="42" spans="2:36" x14ac:dyDescent="0.15">
      <c r="H42" s="106"/>
      <c r="I42" s="26"/>
      <c r="J42" s="26"/>
      <c r="K42" s="26"/>
      <c r="L42" s="106"/>
      <c r="M42" s="26"/>
      <c r="N42" s="106"/>
      <c r="O42" s="26"/>
      <c r="P42" s="106"/>
      <c r="Q42" s="26"/>
      <c r="R42" s="106"/>
      <c r="S42" s="26"/>
      <c r="T42" s="106"/>
      <c r="U42" s="26"/>
      <c r="V42" s="106"/>
      <c r="W42" s="26"/>
    </row>
    <row r="43" spans="2:36" x14ac:dyDescent="0.15">
      <c r="H43" s="106"/>
      <c r="I43" s="26"/>
      <c r="J43" s="108"/>
      <c r="K43" s="26"/>
      <c r="L43" s="106"/>
      <c r="M43" s="26"/>
      <c r="N43" s="106"/>
      <c r="O43" s="26"/>
      <c r="P43" s="106"/>
      <c r="Q43" s="26"/>
      <c r="R43" s="106"/>
      <c r="S43" s="26"/>
      <c r="T43" s="106"/>
      <c r="U43" s="26"/>
      <c r="V43" s="106"/>
      <c r="W43" s="26"/>
    </row>
    <row r="44" spans="2:36" x14ac:dyDescent="0.15">
      <c r="H44" s="106"/>
      <c r="I44" s="26"/>
      <c r="J44" s="108"/>
      <c r="K44" s="26"/>
      <c r="L44" s="106"/>
      <c r="M44" s="26"/>
      <c r="N44" s="106"/>
      <c r="O44" s="26"/>
      <c r="P44" s="106"/>
      <c r="Q44" s="26"/>
      <c r="R44" s="106"/>
      <c r="S44" s="26"/>
      <c r="T44" s="106"/>
      <c r="U44" s="26"/>
      <c r="V44" s="106"/>
      <c r="W44" s="26"/>
    </row>
    <row r="45" spans="2:36" x14ac:dyDescent="0.15">
      <c r="H45" s="110"/>
      <c r="I45" s="26"/>
      <c r="J45" s="111"/>
      <c r="K45" s="109"/>
      <c r="L45" s="110"/>
      <c r="M45" s="109"/>
      <c r="N45" s="110"/>
      <c r="O45" s="109"/>
      <c r="P45" s="110"/>
      <c r="Q45" s="109"/>
      <c r="R45" s="110"/>
      <c r="S45" s="109"/>
      <c r="T45" s="110"/>
      <c r="U45" s="109"/>
      <c r="V45" s="110"/>
      <c r="W45" s="109"/>
    </row>
    <row r="46" spans="2:36" x14ac:dyDescent="0.15">
      <c r="H46" s="106"/>
      <c r="I46" s="26"/>
    </row>
    <row r="47" spans="2:36" x14ac:dyDescent="0.15">
      <c r="H47" s="106"/>
      <c r="I47" s="26"/>
      <c r="J47" s="26"/>
      <c r="K47" s="26"/>
      <c r="L47" s="26"/>
      <c r="M47" s="26"/>
      <c r="N47" s="26"/>
      <c r="O47" s="26"/>
      <c r="P47" s="26"/>
      <c r="Q47" s="26"/>
      <c r="R47" s="26"/>
      <c r="S47" s="26"/>
      <c r="T47" s="26"/>
      <c r="U47" s="26"/>
      <c r="V47" s="26"/>
      <c r="W47" s="26"/>
    </row>
    <row r="48" spans="2:36" x14ac:dyDescent="0.15">
      <c r="H48" s="106"/>
      <c r="I48" s="26"/>
      <c r="J48" s="26"/>
      <c r="K48" s="26"/>
      <c r="L48" s="26"/>
      <c r="M48" s="26"/>
      <c r="N48" s="26"/>
      <c r="O48" s="26"/>
      <c r="P48" s="26"/>
      <c r="Q48" s="26"/>
      <c r="R48" s="26"/>
      <c r="S48" s="26"/>
      <c r="T48" s="26"/>
      <c r="U48" s="26"/>
      <c r="V48" s="26"/>
      <c r="W48" s="26"/>
    </row>
    <row r="49" spans="8:23" x14ac:dyDescent="0.15">
      <c r="H49" s="106"/>
      <c r="I49" s="26"/>
      <c r="J49" s="26"/>
      <c r="K49" s="26"/>
      <c r="L49" s="26"/>
      <c r="M49" s="26"/>
      <c r="N49" s="26"/>
      <c r="O49" s="26"/>
      <c r="P49" s="26"/>
      <c r="Q49" s="26"/>
      <c r="R49" s="26"/>
      <c r="S49" s="26"/>
      <c r="T49" s="26"/>
      <c r="U49" s="26"/>
      <c r="V49" s="26"/>
      <c r="W49" s="26"/>
    </row>
    <row r="50" spans="8:23" x14ac:dyDescent="0.15">
      <c r="H50" s="106"/>
      <c r="I50" s="26"/>
      <c r="J50" s="26"/>
      <c r="K50" s="26"/>
      <c r="L50" s="26"/>
      <c r="M50" s="26"/>
      <c r="N50" s="26"/>
      <c r="O50" s="26"/>
      <c r="P50" s="26"/>
      <c r="Q50" s="26"/>
      <c r="R50" s="26"/>
      <c r="S50" s="26"/>
      <c r="T50" s="26"/>
      <c r="U50" s="26"/>
      <c r="V50" s="26"/>
      <c r="W50" s="26"/>
    </row>
    <row r="51" spans="8:23" x14ac:dyDescent="0.15">
      <c r="H51" s="106"/>
      <c r="I51" s="26"/>
      <c r="J51" s="26"/>
      <c r="K51" s="26"/>
      <c r="L51" s="26"/>
      <c r="M51" s="26"/>
      <c r="N51" s="26"/>
      <c r="O51" s="26"/>
      <c r="P51" s="26"/>
      <c r="Q51" s="26"/>
      <c r="R51" s="26"/>
      <c r="S51" s="26"/>
      <c r="T51" s="26"/>
      <c r="U51" s="26"/>
      <c r="V51" s="26"/>
      <c r="W51" s="26"/>
    </row>
    <row r="52" spans="8:23" x14ac:dyDescent="0.15">
      <c r="H52" s="106"/>
      <c r="I52" s="26"/>
      <c r="J52" s="26"/>
      <c r="K52" s="26"/>
      <c r="L52" s="26"/>
      <c r="M52" s="26"/>
      <c r="N52" s="26"/>
      <c r="O52" s="26"/>
      <c r="P52" s="26"/>
      <c r="Q52" s="26"/>
      <c r="R52" s="26"/>
      <c r="S52" s="26"/>
      <c r="T52" s="26"/>
      <c r="U52" s="26"/>
      <c r="V52" s="26"/>
      <c r="W52" s="26"/>
    </row>
    <row r="53" spans="8:23" x14ac:dyDescent="0.15">
      <c r="H53" s="106"/>
      <c r="I53" s="26"/>
      <c r="J53" s="26"/>
      <c r="K53" s="26"/>
      <c r="L53" s="26"/>
      <c r="M53" s="26"/>
      <c r="N53" s="26"/>
      <c r="O53" s="26"/>
      <c r="P53" s="26"/>
      <c r="Q53" s="26"/>
      <c r="R53" s="26"/>
      <c r="S53" s="26"/>
      <c r="T53" s="26"/>
      <c r="U53" s="26"/>
      <c r="V53" s="26"/>
      <c r="W53" s="26"/>
    </row>
    <row r="54" spans="8:23" x14ac:dyDescent="0.15">
      <c r="H54" s="106"/>
      <c r="I54" s="26"/>
      <c r="J54" s="26"/>
      <c r="K54" s="26"/>
      <c r="L54" s="26"/>
      <c r="M54" s="26"/>
      <c r="N54" s="26"/>
      <c r="O54" s="26"/>
      <c r="P54" s="26"/>
      <c r="Q54" s="26"/>
      <c r="R54" s="26"/>
      <c r="S54" s="26"/>
      <c r="T54" s="26"/>
      <c r="U54" s="26"/>
      <c r="V54" s="26"/>
      <c r="W54" s="26"/>
    </row>
    <row r="55" spans="8:23" x14ac:dyDescent="0.15">
      <c r="H55" s="106"/>
      <c r="I55" s="26"/>
      <c r="J55" s="26"/>
      <c r="K55" s="26"/>
      <c r="L55" s="26"/>
      <c r="M55" s="26"/>
      <c r="N55" s="26"/>
      <c r="O55" s="26"/>
      <c r="P55" s="26"/>
      <c r="Q55" s="26"/>
      <c r="R55" s="26"/>
      <c r="S55" s="26"/>
      <c r="T55" s="26"/>
      <c r="U55" s="26"/>
      <c r="V55" s="26"/>
      <c r="W55" s="26"/>
    </row>
    <row r="56" spans="8:23" x14ac:dyDescent="0.15">
      <c r="H56" s="106"/>
      <c r="I56" s="26"/>
      <c r="J56" s="26"/>
      <c r="K56" s="26"/>
      <c r="L56" s="26"/>
      <c r="M56" s="26"/>
      <c r="N56" s="26"/>
      <c r="O56" s="26"/>
      <c r="P56" s="26"/>
      <c r="Q56" s="26"/>
      <c r="R56" s="26"/>
      <c r="S56" s="26"/>
      <c r="T56" s="26"/>
      <c r="U56" s="26"/>
      <c r="V56" s="26"/>
      <c r="W56" s="26"/>
    </row>
    <row r="57" spans="8:23" x14ac:dyDescent="0.15">
      <c r="H57" s="106"/>
      <c r="I57" s="26"/>
      <c r="J57" s="26"/>
      <c r="K57" s="26"/>
      <c r="L57" s="26"/>
      <c r="M57" s="26"/>
      <c r="N57" s="26"/>
      <c r="O57" s="26"/>
      <c r="P57" s="26"/>
      <c r="Q57" s="26"/>
      <c r="R57" s="26"/>
      <c r="S57" s="26"/>
      <c r="T57" s="26"/>
      <c r="U57" s="26"/>
      <c r="V57" s="26"/>
      <c r="W57" s="26"/>
    </row>
  </sheetData>
  <mergeCells count="23">
    <mergeCell ref="B2:F2"/>
    <mergeCell ref="Z5:AA5"/>
    <mergeCell ref="X5:Y5"/>
    <mergeCell ref="P5:Q5"/>
    <mergeCell ref="R5:S5"/>
    <mergeCell ref="J5:K5"/>
    <mergeCell ref="V23:W23"/>
    <mergeCell ref="B8:F8"/>
    <mergeCell ref="L5:M5"/>
    <mergeCell ref="B33:F33"/>
    <mergeCell ref="B35:F35"/>
    <mergeCell ref="B23:F23"/>
    <mergeCell ref="V5:W5"/>
    <mergeCell ref="H5:I5"/>
    <mergeCell ref="B34:F34"/>
    <mergeCell ref="AL5:AM5"/>
    <mergeCell ref="AJ5:AK5"/>
    <mergeCell ref="N5:O5"/>
    <mergeCell ref="AF5:AG5"/>
    <mergeCell ref="AD5:AE5"/>
    <mergeCell ref="T5:U5"/>
    <mergeCell ref="AH5:AI5"/>
    <mergeCell ref="AB5:AC5"/>
  </mergeCells>
  <phoneticPr fontId="6" type="noConversion"/>
  <hyperlinks>
    <hyperlink ref="AF1:AG1" location="Contents!A1" display="Back to contents page"/>
  </hyperlinks>
  <pageMargins left="0.98425196850393704" right="0.98425196850393704" top="0.78740157480314965" bottom="0.39370078740157483" header="0.51181102362204722" footer="0.51181102362204722"/>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24"/>
    <pageSetUpPr fitToPage="1"/>
  </sheetPr>
  <dimension ref="A1:AM48"/>
  <sheetViews>
    <sheetView showGridLines="0" showRowColHeaders="0" zoomScaleNormal="100" workbookViewId="0">
      <pane xSplit="5" topLeftCell="F1" activePane="topRight" state="frozen"/>
      <selection activeCell="E41" sqref="E41:L41"/>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0.7109375" style="4" hidden="1" customWidth="1" outlineLevel="1"/>
    <col min="8" max="8" width="6.85546875" style="4" hidden="1" customWidth="1" outlineLevel="1"/>
    <col min="9" max="9" width="12.42578125" style="4" hidden="1" customWidth="1" outlineLevel="1"/>
    <col min="10" max="10" width="4.85546875" style="4" hidden="1" customWidth="1" outlineLevel="1"/>
    <col min="11" max="11" width="12" style="4" hidden="1" customWidth="1" outlineLevel="1"/>
    <col min="12" max="12" width="5.28515625" style="4" hidden="1" customWidth="1" outlineLevel="1"/>
    <col min="13" max="13" width="12.42578125" style="4" hidden="1" customWidth="1" outlineLevel="1"/>
    <col min="14" max="14" width="5.28515625" style="4" hidden="1" customWidth="1" outlineLevel="1"/>
    <col min="15" max="15" width="11.85546875" style="4" hidden="1" customWidth="1" outlineLevel="1"/>
    <col min="16" max="16" width="5.28515625" style="4" hidden="1" customWidth="1" outlineLevel="1"/>
    <col min="17" max="17" width="11.42578125" style="4" hidden="1" customWidth="1" outlineLevel="1"/>
    <col min="18" max="18" width="5.140625" style="4" hidden="1" customWidth="1" outlineLevel="1"/>
    <col min="19" max="19" width="11.42578125" style="4" hidden="1" customWidth="1" outlineLevel="1"/>
    <col min="20" max="20" width="5.140625" style="4" hidden="1" customWidth="1" outlineLevel="1"/>
    <col min="21" max="21" width="11.5703125" style="4" hidden="1" customWidth="1" outlineLevel="1"/>
    <col min="22" max="22" width="5" style="4" hidden="1" customWidth="1" outlineLevel="1"/>
    <col min="23" max="23" width="10" style="4" customWidth="1" collapsed="1"/>
    <col min="24" max="24" width="4.7109375" style="4" customWidth="1"/>
    <col min="25" max="25" width="10" style="4" customWidth="1"/>
    <col min="26" max="26" width="5" style="4" customWidth="1"/>
    <col min="27" max="27" width="9.7109375" style="4" customWidth="1"/>
    <col min="28" max="28" width="5.140625" style="4" customWidth="1"/>
    <col min="29" max="29" width="9.7109375" style="4" customWidth="1"/>
    <col min="30" max="30" width="5.140625" style="4" customWidth="1"/>
    <col min="31" max="31" width="9.7109375" style="4" customWidth="1"/>
    <col min="32" max="32" width="5.140625" style="4" customWidth="1"/>
    <col min="33" max="33" width="9.85546875" style="4" customWidth="1"/>
    <col min="34" max="34" width="5.85546875" style="4" customWidth="1"/>
    <col min="35" max="35" width="9.85546875" style="4" customWidth="1"/>
    <col min="36" max="36" width="5.85546875" style="4" customWidth="1"/>
    <col min="37" max="37" width="10" style="4" customWidth="1"/>
    <col min="38" max="38" width="5.42578125" style="4" customWidth="1"/>
    <col min="39" max="16384" width="9.140625" style="4"/>
  </cols>
  <sheetData>
    <row r="1" spans="1:39" ht="12.75" x14ac:dyDescent="0.2">
      <c r="B1" s="142" t="s">
        <v>73</v>
      </c>
      <c r="W1" s="4" t="s">
        <v>171</v>
      </c>
      <c r="AD1" s="165"/>
      <c r="AE1" s="166" t="s">
        <v>190</v>
      </c>
      <c r="AF1" s="166"/>
    </row>
    <row r="2" spans="1:39" ht="30.75" customHeight="1" x14ac:dyDescent="0.15">
      <c r="B2" s="181" t="s">
        <v>172</v>
      </c>
      <c r="C2" s="181"/>
      <c r="D2" s="181"/>
      <c r="E2" s="181"/>
    </row>
    <row r="4" spans="1:39" x14ac:dyDescent="0.15">
      <c r="H4" s="6"/>
      <c r="I4" s="6"/>
      <c r="J4" s="6"/>
      <c r="K4" s="6"/>
      <c r="L4" s="6"/>
      <c r="M4" s="6"/>
      <c r="W4" s="6" t="s">
        <v>5</v>
      </c>
    </row>
    <row r="5" spans="1:39" x14ac:dyDescent="0.15">
      <c r="H5" s="7"/>
      <c r="I5" s="7"/>
      <c r="J5" s="7"/>
      <c r="K5" s="7"/>
      <c r="L5" s="7"/>
      <c r="W5" s="120" t="s">
        <v>168</v>
      </c>
    </row>
    <row r="6" spans="1:39" ht="12.75" x14ac:dyDescent="0.2">
      <c r="G6" s="186" t="s">
        <v>11</v>
      </c>
      <c r="H6" s="180"/>
      <c r="I6" s="186" t="s">
        <v>10</v>
      </c>
      <c r="J6" s="180"/>
      <c r="K6" s="186" t="s">
        <v>9</v>
      </c>
      <c r="L6" s="180"/>
      <c r="M6" s="186" t="s">
        <v>8</v>
      </c>
      <c r="N6" s="180"/>
      <c r="O6" s="186" t="s">
        <v>7</v>
      </c>
      <c r="P6" s="180"/>
      <c r="Q6" s="186" t="s">
        <v>64</v>
      </c>
      <c r="R6" s="180"/>
      <c r="S6" s="186" t="s">
        <v>79</v>
      </c>
      <c r="T6" s="180"/>
      <c r="U6" s="186" t="s">
        <v>113</v>
      </c>
      <c r="V6" s="180"/>
      <c r="W6" s="186" t="s">
        <v>146</v>
      </c>
      <c r="X6" s="180"/>
      <c r="Y6" s="186" t="s">
        <v>158</v>
      </c>
      <c r="Z6" s="180"/>
      <c r="AA6" s="186" t="s">
        <v>164</v>
      </c>
      <c r="AB6" s="180"/>
      <c r="AC6" s="186" t="s">
        <v>166</v>
      </c>
      <c r="AD6" s="180"/>
      <c r="AE6" s="186" t="s">
        <v>167</v>
      </c>
      <c r="AF6" s="180"/>
      <c r="AG6" s="186" t="s">
        <v>174</v>
      </c>
      <c r="AH6" s="180"/>
      <c r="AI6" s="186" t="s">
        <v>180</v>
      </c>
      <c r="AJ6" s="180"/>
      <c r="AK6" s="186" t="s">
        <v>197</v>
      </c>
      <c r="AL6" s="180"/>
    </row>
    <row r="7" spans="1:39" x14ac:dyDescent="0.15">
      <c r="AD7" s="85"/>
      <c r="AF7" s="85"/>
      <c r="AJ7" s="85" t="s">
        <v>114</v>
      </c>
      <c r="AL7" s="85" t="s">
        <v>161</v>
      </c>
    </row>
    <row r="8" spans="1:39" x14ac:dyDescent="0.15">
      <c r="F8" s="11"/>
      <c r="G8" s="47"/>
      <c r="H8" s="47"/>
      <c r="I8" s="47"/>
      <c r="J8" s="47"/>
      <c r="K8" s="47"/>
      <c r="L8" s="47"/>
      <c r="M8" s="47"/>
      <c r="N8" s="47"/>
      <c r="O8" s="47"/>
      <c r="P8" s="47"/>
      <c r="Q8" s="47"/>
      <c r="R8" s="47"/>
      <c r="S8" s="47"/>
      <c r="T8" s="47"/>
    </row>
    <row r="9" spans="1:39" ht="12.75" x14ac:dyDescent="0.2">
      <c r="A9" s="13">
        <v>4.0999999999999996</v>
      </c>
      <c r="B9" s="194" t="s">
        <v>132</v>
      </c>
      <c r="C9" s="195"/>
      <c r="D9" s="195"/>
      <c r="E9" s="196"/>
      <c r="F9" s="48"/>
      <c r="G9" s="60"/>
      <c r="H9" s="60"/>
      <c r="I9" s="60"/>
      <c r="J9" s="60"/>
      <c r="K9" s="60"/>
      <c r="L9" s="60"/>
      <c r="M9" s="60"/>
      <c r="N9" s="60"/>
      <c r="O9" s="60"/>
      <c r="P9" s="60"/>
      <c r="Q9" s="60"/>
      <c r="R9" s="60"/>
      <c r="S9" s="60"/>
      <c r="T9" s="60"/>
    </row>
    <row r="10" spans="1:39" ht="12" customHeight="1" x14ac:dyDescent="0.15">
      <c r="A10" s="13"/>
      <c r="B10" s="16" t="s">
        <v>88</v>
      </c>
      <c r="C10" s="14"/>
      <c r="D10" s="14"/>
      <c r="E10" s="49"/>
      <c r="F10" s="72"/>
      <c r="G10" s="92">
        <v>396265</v>
      </c>
      <c r="H10" s="67">
        <v>0.49994701077699866</v>
      </c>
      <c r="I10" s="93">
        <v>317862</v>
      </c>
      <c r="J10" s="67">
        <v>0.367618842746958</v>
      </c>
      <c r="K10" s="93">
        <v>383416</v>
      </c>
      <c r="L10" s="67">
        <v>0.29806506782757414</v>
      </c>
      <c r="M10" s="93">
        <v>442964</v>
      </c>
      <c r="N10" s="67">
        <v>0.38660981964015306</v>
      </c>
      <c r="O10" s="93">
        <v>415895</v>
      </c>
      <c r="P10" s="67">
        <v>0.40984285062482323</v>
      </c>
      <c r="Q10" s="93">
        <v>417595</v>
      </c>
      <c r="R10" s="67">
        <v>0.39280100759932313</v>
      </c>
      <c r="S10" s="93">
        <v>441698</v>
      </c>
      <c r="T10" s="67">
        <v>0.38770503386838701</v>
      </c>
      <c r="U10" s="93">
        <v>561190</v>
      </c>
      <c r="V10" s="67">
        <v>0.47167662511546282</v>
      </c>
      <c r="W10" s="93">
        <v>566587</v>
      </c>
      <c r="X10" s="67">
        <v>0.23063211583159299</v>
      </c>
      <c r="Y10" s="93">
        <v>635907</v>
      </c>
      <c r="Z10" s="67">
        <v>0.52123610038699997</v>
      </c>
      <c r="AA10" s="93">
        <v>526490</v>
      </c>
      <c r="AB10" s="67">
        <v>0.52100000000000002</v>
      </c>
      <c r="AC10" s="93">
        <v>1124493</v>
      </c>
      <c r="AD10" s="67">
        <v>0.64780000000000004</v>
      </c>
      <c r="AE10" s="93">
        <v>1394609</v>
      </c>
      <c r="AF10" s="67">
        <v>0.60670000000000002</v>
      </c>
      <c r="AG10" s="93">
        <v>1370353</v>
      </c>
      <c r="AH10" s="67">
        <v>0.47039999999999998</v>
      </c>
      <c r="AI10" s="93">
        <v>1027237</v>
      </c>
      <c r="AJ10" s="67">
        <v>0.5393</v>
      </c>
      <c r="AK10" s="93">
        <v>1024871</v>
      </c>
      <c r="AL10" s="67">
        <v>0.61650000000000005</v>
      </c>
    </row>
    <row r="11" spans="1:39" ht="12" customHeight="1" x14ac:dyDescent="0.15">
      <c r="A11" s="13"/>
      <c r="B11" s="16" t="s">
        <v>46</v>
      </c>
      <c r="C11" s="14"/>
      <c r="D11" s="14"/>
      <c r="E11" s="49"/>
      <c r="F11" s="72"/>
      <c r="G11" s="92">
        <v>29520</v>
      </c>
      <c r="H11" s="94">
        <v>0.42962553302964601</v>
      </c>
      <c r="I11" s="93">
        <v>29954</v>
      </c>
      <c r="J11" s="94">
        <v>0.41135998461897599</v>
      </c>
      <c r="K11" s="93">
        <v>30551</v>
      </c>
      <c r="L11" s="94">
        <v>0.41147236289193001</v>
      </c>
      <c r="M11" s="93">
        <v>31295</v>
      </c>
      <c r="N11" s="94">
        <v>0.39157907907907902</v>
      </c>
      <c r="O11" s="93">
        <v>40145</v>
      </c>
      <c r="P11" s="94">
        <v>0.395015202353659</v>
      </c>
      <c r="Q11" s="93">
        <v>39801</v>
      </c>
      <c r="R11" s="94">
        <v>0.34973594720701601</v>
      </c>
      <c r="S11" s="93">
        <v>45083</v>
      </c>
      <c r="T11" s="94">
        <v>0.32126187371286502</v>
      </c>
      <c r="U11" s="93">
        <v>42100</v>
      </c>
      <c r="V11" s="94">
        <v>0.334863151531542</v>
      </c>
      <c r="W11" s="93">
        <v>47358</v>
      </c>
      <c r="X11" s="94">
        <v>0.34818218578833199</v>
      </c>
      <c r="Y11" s="93">
        <v>66129</v>
      </c>
      <c r="Z11" s="94">
        <v>0.34745851767000002</v>
      </c>
      <c r="AA11" s="93">
        <v>103289</v>
      </c>
      <c r="AB11" s="94">
        <v>0.44219999999999998</v>
      </c>
      <c r="AC11" s="93">
        <v>113011</v>
      </c>
      <c r="AD11" s="94">
        <v>0.4083</v>
      </c>
      <c r="AE11" s="93">
        <v>145211</v>
      </c>
      <c r="AF11" s="94">
        <v>0.42309999999999998</v>
      </c>
      <c r="AG11" s="93">
        <v>194106</v>
      </c>
      <c r="AH11" s="94">
        <v>0.42170000000000002</v>
      </c>
      <c r="AI11" s="93">
        <v>204836</v>
      </c>
      <c r="AJ11" s="94">
        <v>0.49690000000000001</v>
      </c>
      <c r="AK11" s="93">
        <v>158366</v>
      </c>
      <c r="AL11" s="94">
        <v>0.48020000000000002</v>
      </c>
    </row>
    <row r="12" spans="1:39" ht="12" customHeight="1" x14ac:dyDescent="0.15">
      <c r="A12" s="13"/>
      <c r="B12" s="16" t="s">
        <v>17</v>
      </c>
      <c r="C12" s="14"/>
      <c r="D12" s="14"/>
      <c r="E12" s="49"/>
      <c r="F12" s="72"/>
      <c r="G12" s="92">
        <v>5736</v>
      </c>
      <c r="H12" s="94">
        <v>0.54628571428571404</v>
      </c>
      <c r="I12" s="93">
        <v>5389</v>
      </c>
      <c r="J12" s="94">
        <v>0.54849872773536901</v>
      </c>
      <c r="K12" s="93">
        <v>7132</v>
      </c>
      <c r="L12" s="94">
        <v>0.56765361349888599</v>
      </c>
      <c r="M12" s="93">
        <v>6115</v>
      </c>
      <c r="N12" s="94">
        <v>0.54389397847549603</v>
      </c>
      <c r="O12" s="93">
        <v>6272</v>
      </c>
      <c r="P12" s="94">
        <v>0.53763072175552895</v>
      </c>
      <c r="Q12" s="93">
        <v>4981</v>
      </c>
      <c r="R12" s="94">
        <v>0.48929273084479402</v>
      </c>
      <c r="S12" s="93">
        <v>6245</v>
      </c>
      <c r="T12" s="94">
        <v>0.470256024096386</v>
      </c>
      <c r="U12" s="93">
        <v>5061</v>
      </c>
      <c r="V12" s="94">
        <v>0.44744054460259902</v>
      </c>
      <c r="W12" s="93">
        <v>6056</v>
      </c>
      <c r="X12" s="94">
        <v>0.48510092918936198</v>
      </c>
      <c r="Y12" s="93">
        <v>5519</v>
      </c>
      <c r="Z12" s="94">
        <v>0.50424851530299997</v>
      </c>
      <c r="AA12" s="93">
        <v>5181</v>
      </c>
      <c r="AB12" s="94">
        <v>0.50760000000000005</v>
      </c>
      <c r="AC12" s="93">
        <v>4985</v>
      </c>
      <c r="AD12" s="94">
        <v>0.45550000000000002</v>
      </c>
      <c r="AE12" s="93">
        <v>5041</v>
      </c>
      <c r="AF12" s="94">
        <v>0.44890000000000002</v>
      </c>
      <c r="AG12" s="93">
        <v>4989</v>
      </c>
      <c r="AH12" s="94">
        <v>0.48570000000000002</v>
      </c>
      <c r="AI12" s="93">
        <v>6177</v>
      </c>
      <c r="AJ12" s="94">
        <v>0.49469999999999997</v>
      </c>
      <c r="AK12" s="93">
        <v>6095</v>
      </c>
      <c r="AL12" s="94">
        <v>0.53510000000000002</v>
      </c>
    </row>
    <row r="13" spans="1:39" ht="12" customHeight="1" x14ac:dyDescent="0.15">
      <c r="A13" s="13"/>
      <c r="B13" s="16" t="s">
        <v>43</v>
      </c>
      <c r="C13" s="14"/>
      <c r="D13" s="14"/>
      <c r="E13" s="49"/>
      <c r="F13" s="72"/>
      <c r="G13" s="92">
        <v>84652</v>
      </c>
      <c r="H13" s="94">
        <v>0.396385090840981</v>
      </c>
      <c r="I13" s="93">
        <v>47825</v>
      </c>
      <c r="J13" s="94">
        <v>0.3652464124516</v>
      </c>
      <c r="K13" s="93">
        <v>28349</v>
      </c>
      <c r="L13" s="94">
        <v>0.38619458899817499</v>
      </c>
      <c r="M13" s="93">
        <v>23767</v>
      </c>
      <c r="N13" s="94">
        <v>0.40102250868963701</v>
      </c>
      <c r="O13" s="93">
        <v>28643</v>
      </c>
      <c r="P13" s="94">
        <v>0.439856263149004</v>
      </c>
      <c r="Q13" s="93">
        <v>29499</v>
      </c>
      <c r="R13" s="94">
        <v>0.45207116914164902</v>
      </c>
      <c r="S13" s="93">
        <v>27527</v>
      </c>
      <c r="T13" s="94">
        <v>0.41806390863252502</v>
      </c>
      <c r="U13" s="93">
        <v>18843</v>
      </c>
      <c r="V13" s="94">
        <v>0.35122742269194202</v>
      </c>
      <c r="W13" s="93">
        <v>17506</v>
      </c>
      <c r="X13" s="94">
        <v>0.40976546041852002</v>
      </c>
      <c r="Y13" s="93">
        <v>18557</v>
      </c>
      <c r="Z13" s="94">
        <v>0.44431940620100002</v>
      </c>
      <c r="AA13" s="93">
        <v>21860</v>
      </c>
      <c r="AB13" s="94">
        <v>0.4793</v>
      </c>
      <c r="AC13" s="93">
        <v>24137</v>
      </c>
      <c r="AD13" s="94">
        <v>0.4929</v>
      </c>
      <c r="AE13" s="93">
        <v>23985</v>
      </c>
      <c r="AF13" s="94">
        <v>0.4597</v>
      </c>
      <c r="AG13" s="93">
        <v>22764</v>
      </c>
      <c r="AH13" s="94">
        <v>0.44090000000000001</v>
      </c>
      <c r="AI13" s="93">
        <v>23349</v>
      </c>
      <c r="AJ13" s="94">
        <v>0.42980000000000002</v>
      </c>
      <c r="AK13" s="93">
        <v>21074</v>
      </c>
      <c r="AL13" s="94">
        <v>0.4269</v>
      </c>
    </row>
    <row r="14" spans="1:39" ht="12" customHeight="1" x14ac:dyDescent="0.15">
      <c r="A14" s="13"/>
      <c r="B14" s="16" t="s">
        <v>175</v>
      </c>
      <c r="C14" s="14"/>
      <c r="D14" s="14"/>
      <c r="E14" s="49"/>
      <c r="F14" s="72"/>
      <c r="G14" s="92">
        <v>3162</v>
      </c>
      <c r="H14" s="94">
        <v>0.47713897691263002</v>
      </c>
      <c r="I14" s="93">
        <v>3206</v>
      </c>
      <c r="J14" s="94">
        <v>0.41367741935483898</v>
      </c>
      <c r="K14" s="93">
        <v>4166</v>
      </c>
      <c r="L14" s="94">
        <v>0.40564751703992202</v>
      </c>
      <c r="M14" s="93">
        <v>5867</v>
      </c>
      <c r="N14" s="94">
        <v>0.41654242101526401</v>
      </c>
      <c r="O14" s="93">
        <v>5260</v>
      </c>
      <c r="P14" s="94">
        <v>0.35207496653279802</v>
      </c>
      <c r="Q14" s="93">
        <v>4563</v>
      </c>
      <c r="R14" s="94">
        <v>0.35372093023255802</v>
      </c>
      <c r="S14" s="93">
        <v>4691</v>
      </c>
      <c r="T14" s="94">
        <v>0.332506379359229</v>
      </c>
      <c r="U14" s="93">
        <v>4185</v>
      </c>
      <c r="V14" s="94">
        <v>0.33733677252942101</v>
      </c>
      <c r="W14" s="93">
        <v>10460</v>
      </c>
      <c r="X14" s="94">
        <v>0.46874299798341901</v>
      </c>
      <c r="Y14" s="93">
        <v>11933</v>
      </c>
      <c r="Z14" s="94">
        <v>0.47703377973200001</v>
      </c>
      <c r="AA14" s="93">
        <v>12921</v>
      </c>
      <c r="AB14" s="94">
        <v>0.4526</v>
      </c>
      <c r="AC14" s="93">
        <v>25673</v>
      </c>
      <c r="AD14" s="94">
        <v>0.4677</v>
      </c>
      <c r="AE14" s="93">
        <v>32356</v>
      </c>
      <c r="AF14" s="94">
        <v>0.39050000000000001</v>
      </c>
      <c r="AG14" s="93">
        <v>40249</v>
      </c>
      <c r="AH14" s="94">
        <v>0.3498</v>
      </c>
      <c r="AI14" s="93">
        <v>54056</v>
      </c>
      <c r="AJ14" s="94">
        <v>0.41070000000000001</v>
      </c>
      <c r="AK14" s="93">
        <v>33552</v>
      </c>
      <c r="AL14" s="94">
        <v>0.47810000000000002</v>
      </c>
      <c r="AM14" s="69" t="s">
        <v>161</v>
      </c>
    </row>
    <row r="15" spans="1:39" ht="12" customHeight="1" x14ac:dyDescent="0.15">
      <c r="A15" s="13"/>
      <c r="B15" s="15" t="s">
        <v>74</v>
      </c>
      <c r="C15" s="14"/>
      <c r="D15" s="14"/>
      <c r="E15" s="49"/>
      <c r="F15" s="72"/>
      <c r="G15" s="92">
        <v>118318</v>
      </c>
      <c r="H15" s="94">
        <v>0.58954134383018997</v>
      </c>
      <c r="I15" s="93">
        <v>113050</v>
      </c>
      <c r="J15" s="94">
        <v>0.54522129570237299</v>
      </c>
      <c r="K15" s="93">
        <v>93453</v>
      </c>
      <c r="L15" s="94">
        <v>0.53328882269357802</v>
      </c>
      <c r="M15" s="93">
        <v>74377</v>
      </c>
      <c r="N15" s="94">
        <v>0.53038157922885498</v>
      </c>
      <c r="O15" s="93">
        <v>75258</v>
      </c>
      <c r="P15" s="94">
        <v>0.50201786393259995</v>
      </c>
      <c r="Q15" s="93">
        <v>68586</v>
      </c>
      <c r="R15" s="94">
        <v>0.49119464875278401</v>
      </c>
      <c r="S15" s="93">
        <v>70998</v>
      </c>
      <c r="T15" s="94">
        <v>0.49654506797963399</v>
      </c>
      <c r="U15" s="93">
        <v>73746</v>
      </c>
      <c r="V15" s="94">
        <v>0.45752396314793597</v>
      </c>
      <c r="W15" s="93">
        <v>77207</v>
      </c>
      <c r="X15" s="94">
        <v>0.49348051184373698</v>
      </c>
      <c r="Y15" s="93">
        <v>87486</v>
      </c>
      <c r="Z15" s="94">
        <v>0.49741869456400001</v>
      </c>
      <c r="AA15" s="93">
        <v>96444</v>
      </c>
      <c r="AB15" s="94">
        <v>0.5222</v>
      </c>
      <c r="AC15" s="93">
        <v>85282</v>
      </c>
      <c r="AD15" s="94">
        <v>0.51139999999999997</v>
      </c>
      <c r="AE15" s="93">
        <v>85641</v>
      </c>
      <c r="AF15" s="94">
        <v>0.53669999999999995</v>
      </c>
      <c r="AG15" s="93">
        <v>93661</v>
      </c>
      <c r="AH15" s="94">
        <v>0.55230000000000001</v>
      </c>
      <c r="AI15" s="93">
        <v>99212</v>
      </c>
      <c r="AJ15" s="94">
        <v>0.55300000000000005</v>
      </c>
      <c r="AK15" s="93">
        <v>103094</v>
      </c>
      <c r="AL15" s="94">
        <v>0.55349999999999999</v>
      </c>
    </row>
    <row r="16" spans="1:39" ht="12" customHeight="1" x14ac:dyDescent="0.15">
      <c r="A16" s="13"/>
      <c r="B16" s="16" t="s">
        <v>18</v>
      </c>
      <c r="C16" s="14"/>
      <c r="D16" s="14"/>
      <c r="E16" s="49"/>
      <c r="F16" s="72"/>
      <c r="G16" s="92">
        <v>17655</v>
      </c>
      <c r="H16" s="94">
        <v>0.36826515925825498</v>
      </c>
      <c r="I16" s="93">
        <v>12025</v>
      </c>
      <c r="J16" s="94">
        <v>0.31978831476212</v>
      </c>
      <c r="K16" s="93">
        <v>10783</v>
      </c>
      <c r="L16" s="94">
        <v>0.37719942631266001</v>
      </c>
      <c r="M16" s="93">
        <v>10436</v>
      </c>
      <c r="N16" s="94">
        <v>0.44179155024976702</v>
      </c>
      <c r="O16" s="93">
        <v>7961</v>
      </c>
      <c r="P16" s="94">
        <v>0.40733729021694598</v>
      </c>
      <c r="Q16" s="93">
        <v>7351</v>
      </c>
      <c r="R16" s="94">
        <v>0.39451510760478697</v>
      </c>
      <c r="S16" s="93">
        <v>8446</v>
      </c>
      <c r="T16" s="94">
        <v>0.372760173007326</v>
      </c>
      <c r="U16" s="93">
        <v>4247</v>
      </c>
      <c r="V16" s="94">
        <v>0.31241724290127998</v>
      </c>
      <c r="W16" s="93">
        <v>6713</v>
      </c>
      <c r="X16" s="94">
        <v>0.34644165763534102</v>
      </c>
      <c r="Y16" s="93">
        <v>7615</v>
      </c>
      <c r="Z16" s="94">
        <v>0.36360597813099998</v>
      </c>
      <c r="AA16" s="93">
        <v>8668</v>
      </c>
      <c r="AB16" s="94">
        <v>0.3891</v>
      </c>
      <c r="AC16" s="93">
        <v>9019</v>
      </c>
      <c r="AD16" s="94">
        <v>0.33829999999999999</v>
      </c>
      <c r="AE16" s="93">
        <v>13349</v>
      </c>
      <c r="AF16" s="94">
        <v>0.3901</v>
      </c>
      <c r="AG16" s="93">
        <v>11911</v>
      </c>
      <c r="AH16" s="94">
        <v>0.32829999999999998</v>
      </c>
      <c r="AI16" s="93">
        <v>12527</v>
      </c>
      <c r="AJ16" s="94">
        <v>0.36399999999999999</v>
      </c>
      <c r="AK16" s="93">
        <v>15811</v>
      </c>
      <c r="AL16" s="94">
        <v>0.42120000000000002</v>
      </c>
    </row>
    <row r="17" spans="1:38" ht="12" customHeight="1" x14ac:dyDescent="0.15">
      <c r="B17" s="16" t="s">
        <v>19</v>
      </c>
      <c r="C17" s="14"/>
      <c r="D17" s="14"/>
      <c r="E17" s="49"/>
      <c r="F17" s="72"/>
      <c r="G17" s="92">
        <v>3120</v>
      </c>
      <c r="H17" s="94">
        <v>0.402061855670103</v>
      </c>
      <c r="I17" s="93">
        <v>2887</v>
      </c>
      <c r="J17" s="95">
        <v>0.380068457082675</v>
      </c>
      <c r="K17" s="93">
        <v>3019</v>
      </c>
      <c r="L17" s="95">
        <v>0.357235830079281</v>
      </c>
      <c r="M17" s="93">
        <v>2602</v>
      </c>
      <c r="N17" s="95">
        <v>0.26720065721914099</v>
      </c>
      <c r="O17" s="93">
        <v>3102</v>
      </c>
      <c r="P17" s="95">
        <v>0.26111111111111102</v>
      </c>
      <c r="Q17" s="93">
        <v>2690</v>
      </c>
      <c r="R17" s="95">
        <v>0.22688933873144401</v>
      </c>
      <c r="S17" s="93">
        <v>2506</v>
      </c>
      <c r="T17" s="95">
        <v>0.20452134171223399</v>
      </c>
      <c r="U17" s="93">
        <v>2020</v>
      </c>
      <c r="V17" s="95">
        <v>0.20165718278925801</v>
      </c>
      <c r="W17" s="93">
        <v>1373</v>
      </c>
      <c r="X17" s="95">
        <v>0.17209827024316901</v>
      </c>
      <c r="Y17" s="93">
        <v>1576</v>
      </c>
      <c r="Z17" s="95">
        <v>0.21687078574300001</v>
      </c>
      <c r="AA17" s="93">
        <v>1535</v>
      </c>
      <c r="AB17" s="95">
        <v>0.2485</v>
      </c>
      <c r="AC17" s="93">
        <v>1548</v>
      </c>
      <c r="AD17" s="95">
        <v>0.29289999999999999</v>
      </c>
      <c r="AE17" s="93">
        <v>1840</v>
      </c>
      <c r="AF17" s="95">
        <v>0.33350000000000002</v>
      </c>
      <c r="AG17" s="93">
        <v>1847</v>
      </c>
      <c r="AH17" s="95">
        <v>0.36359999999999998</v>
      </c>
      <c r="AI17" s="93">
        <v>2344</v>
      </c>
      <c r="AJ17" s="95">
        <v>0.37680000000000002</v>
      </c>
      <c r="AK17" s="93">
        <v>2714</v>
      </c>
      <c r="AL17" s="95">
        <v>0.40629999999999999</v>
      </c>
    </row>
    <row r="18" spans="1:38" ht="12" customHeight="1" x14ac:dyDescent="0.15">
      <c r="A18" s="13"/>
      <c r="B18" s="16" t="s">
        <v>181</v>
      </c>
      <c r="C18" s="14"/>
      <c r="D18" s="14"/>
      <c r="E18" s="49"/>
      <c r="F18" s="72"/>
      <c r="G18" s="92">
        <v>31383</v>
      </c>
      <c r="H18" s="94">
        <v>0.6114564052605943</v>
      </c>
      <c r="I18" s="93">
        <v>28956</v>
      </c>
      <c r="J18" s="94">
        <v>0.63251709299023573</v>
      </c>
      <c r="K18" s="93">
        <v>15919</v>
      </c>
      <c r="L18" s="94">
        <v>0.55339637071542791</v>
      </c>
      <c r="M18" s="93">
        <v>13420</v>
      </c>
      <c r="N18" s="94">
        <v>0.58373205741626799</v>
      </c>
      <c r="O18" s="93">
        <v>13068</v>
      </c>
      <c r="P18" s="94">
        <v>0.61828160484481454</v>
      </c>
      <c r="Q18" s="93">
        <v>13743</v>
      </c>
      <c r="R18" s="94">
        <v>0.6294599917555993</v>
      </c>
      <c r="S18" s="93">
        <v>14021</v>
      </c>
      <c r="T18" s="94">
        <v>0.61482131111598337</v>
      </c>
      <c r="U18" s="93">
        <v>11426</v>
      </c>
      <c r="V18" s="94">
        <v>0.5153578999594064</v>
      </c>
      <c r="W18" s="93">
        <v>8029</v>
      </c>
      <c r="X18" s="94">
        <v>0.46242008869435003</v>
      </c>
      <c r="Y18" s="93">
        <v>16305</v>
      </c>
      <c r="Z18" s="94">
        <v>0.52905675070573344</v>
      </c>
      <c r="AA18" s="93">
        <v>13579</v>
      </c>
      <c r="AB18" s="94">
        <v>0.49028740612362798</v>
      </c>
      <c r="AC18" s="93">
        <v>10182</v>
      </c>
      <c r="AD18" s="94">
        <v>0.45081023642964668</v>
      </c>
      <c r="AE18" s="93">
        <v>9039</v>
      </c>
      <c r="AF18" s="94">
        <v>0.43651905152846865</v>
      </c>
      <c r="AG18" s="93">
        <v>8608</v>
      </c>
      <c r="AH18" s="94">
        <v>0.39399487367264741</v>
      </c>
      <c r="AI18" s="93">
        <v>82396</v>
      </c>
      <c r="AJ18" s="94">
        <v>0.36320000000000002</v>
      </c>
      <c r="AK18" s="93">
        <v>99942</v>
      </c>
      <c r="AL18" s="94">
        <v>0.40400000000000003</v>
      </c>
    </row>
    <row r="19" spans="1:38" ht="12" customHeight="1" x14ac:dyDescent="0.15">
      <c r="B19" s="22" t="s">
        <v>63</v>
      </c>
      <c r="C19" s="14"/>
      <c r="D19" s="14"/>
      <c r="E19" s="49"/>
      <c r="F19" s="51"/>
      <c r="G19" s="61">
        <f>SUM(G10:G18)</f>
        <v>689811</v>
      </c>
      <c r="H19" s="61"/>
      <c r="I19" s="61">
        <f>SUM(I10:I18)</f>
        <v>561154</v>
      </c>
      <c r="J19" s="61"/>
      <c r="K19" s="61">
        <f>SUM(K10:K18)</f>
        <v>576788</v>
      </c>
      <c r="L19" s="61"/>
      <c r="M19" s="61">
        <f>SUM(M10:M18)</f>
        <v>610843</v>
      </c>
      <c r="N19" s="61"/>
      <c r="O19" s="61">
        <f>SUM(O10:O18)</f>
        <v>595604</v>
      </c>
      <c r="P19" s="61"/>
      <c r="Q19" s="61">
        <f>SUM(Q10:Q18)</f>
        <v>588809</v>
      </c>
      <c r="R19" s="50"/>
      <c r="S19" s="61">
        <f>SUM(S10:S18)</f>
        <v>621215</v>
      </c>
      <c r="T19" s="50"/>
      <c r="U19" s="61">
        <f>SUM(U10:U18)</f>
        <v>722818</v>
      </c>
      <c r="W19" s="61">
        <v>741289</v>
      </c>
      <c r="Y19" s="61">
        <v>851027</v>
      </c>
      <c r="AA19" s="61">
        <v>789967</v>
      </c>
      <c r="AB19" s="145"/>
      <c r="AC19" s="61">
        <v>1398330</v>
      </c>
      <c r="AD19" s="145"/>
      <c r="AE19" s="61">
        <v>1711071</v>
      </c>
      <c r="AF19" s="145"/>
      <c r="AG19" s="61">
        <v>1748488</v>
      </c>
      <c r="AH19" s="145"/>
      <c r="AI19" s="61">
        <v>1512134</v>
      </c>
      <c r="AK19" s="61">
        <v>1465519</v>
      </c>
    </row>
    <row r="20" spans="1:38" ht="12" customHeight="1" x14ac:dyDescent="0.15">
      <c r="B20" s="27" t="s">
        <v>70</v>
      </c>
      <c r="C20" s="14"/>
      <c r="D20" s="14"/>
      <c r="E20" s="49"/>
      <c r="G20" s="64">
        <f>G19/'2 Volumes'!D51</f>
        <v>0.49281612993335155</v>
      </c>
      <c r="H20" s="65"/>
      <c r="I20" s="64">
        <f>I19/'2 Volumes'!E51</f>
        <v>0.40536817338928433</v>
      </c>
      <c r="J20" s="65"/>
      <c r="K20" s="64">
        <f>K19/'2 Volumes'!F51</f>
        <v>0.33971049796776098</v>
      </c>
      <c r="L20" s="65"/>
      <c r="M20" s="64">
        <f>M19/'2 Volumes'!G51</f>
        <v>0.40537421475888302</v>
      </c>
      <c r="N20" s="65"/>
      <c r="O20" s="64">
        <f>O19/'2 Volumes'!H51</f>
        <v>0.42223690478891135</v>
      </c>
      <c r="P20" s="65"/>
      <c r="Q20" s="64">
        <f>Q19/'2 Volumes'!I51</f>
        <v>0.4040659891161878</v>
      </c>
      <c r="R20" s="65"/>
      <c r="S20" s="64">
        <f>S19/'2 Volumes'!J51</f>
        <v>0.39479169711844608</v>
      </c>
      <c r="T20" s="45"/>
      <c r="U20" s="64">
        <f>U19/'2 Volumes'!K51</f>
        <v>0.45180840750253309</v>
      </c>
      <c r="W20" s="64">
        <f>W19/'2 Volumes'!L51</f>
        <v>0.25816489504342516</v>
      </c>
      <c r="Y20" s="64">
        <f>Y19/'2 Volumes'!M51</f>
        <v>0.49393483517261633</v>
      </c>
      <c r="AA20" s="64">
        <f>AA19/'2 Volumes'!N51</f>
        <v>0.50336343657387617</v>
      </c>
      <c r="AC20" s="64">
        <f>AC19/'2 Volumes'!O51</f>
        <v>0.59534134001933769</v>
      </c>
      <c r="AE20" s="64">
        <f>AE19/'2 Volumes'!P51</f>
        <v>0.56881210631923695</v>
      </c>
      <c r="AG20" s="64">
        <f>AG19/'2 Volumes'!Q51</f>
        <v>0.46215216104203671</v>
      </c>
      <c r="AI20" s="64">
        <v>0.51049999999999995</v>
      </c>
      <c r="AK20" s="64">
        <v>0.56340000000000001</v>
      </c>
    </row>
    <row r="21" spans="1:38" s="5" customFormat="1" ht="12" customHeight="1" x14ac:dyDescent="0.15">
      <c r="A21" s="90"/>
      <c r="B21" s="15"/>
      <c r="C21" s="14"/>
      <c r="D21" s="14"/>
      <c r="E21" s="49"/>
      <c r="F21" s="11"/>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K21" s="147"/>
    </row>
    <row r="22" spans="1:38" s="5" customFormat="1" ht="12" customHeight="1" x14ac:dyDescent="0.15">
      <c r="A22" s="90"/>
      <c r="B22" s="16"/>
      <c r="C22" s="14"/>
      <c r="D22" s="14"/>
      <c r="E22" s="49"/>
      <c r="F22" s="11"/>
      <c r="G22" s="66"/>
      <c r="H22" s="77"/>
      <c r="I22" s="75"/>
      <c r="J22" s="65"/>
      <c r="K22" s="64"/>
      <c r="L22" s="65"/>
      <c r="M22" s="64"/>
      <c r="N22" s="65"/>
      <c r="O22" s="64"/>
      <c r="P22" s="65"/>
      <c r="Q22" s="64"/>
      <c r="R22" s="65"/>
      <c r="S22" s="64"/>
      <c r="T22" s="45"/>
      <c r="U22" s="64"/>
    </row>
    <row r="23" spans="1:38" s="5" customFormat="1" ht="12" customHeight="1" x14ac:dyDescent="0.2">
      <c r="A23" s="90"/>
      <c r="B23" s="16"/>
      <c r="C23" s="14"/>
      <c r="D23" s="14"/>
      <c r="E23" s="49"/>
      <c r="F23" s="11"/>
      <c r="I23" s="105"/>
      <c r="J23" s="65"/>
      <c r="K23" s="64"/>
      <c r="L23" s="65"/>
      <c r="M23" s="64"/>
      <c r="N23" s="65"/>
      <c r="O23" s="64"/>
      <c r="P23" s="65"/>
      <c r="Q23" s="64"/>
      <c r="R23" s="65"/>
      <c r="S23" s="64"/>
      <c r="T23" s="45"/>
      <c r="U23" s="64"/>
    </row>
    <row r="24" spans="1:38" s="5" customFormat="1" ht="23.25" customHeight="1" x14ac:dyDescent="0.2">
      <c r="A24" s="96">
        <v>4.2</v>
      </c>
      <c r="B24" s="191" t="s">
        <v>150</v>
      </c>
      <c r="C24" s="192"/>
      <c r="D24" s="192"/>
      <c r="E24" s="193"/>
      <c r="I24" s="47"/>
      <c r="J24" s="65"/>
      <c r="K24" s="64"/>
      <c r="L24" s="65"/>
      <c r="M24" s="64"/>
      <c r="N24" s="65"/>
      <c r="O24" s="64"/>
      <c r="P24" s="65"/>
      <c r="Q24" s="64"/>
      <c r="R24" s="65"/>
      <c r="S24" s="64"/>
      <c r="T24" s="45"/>
      <c r="U24" s="186"/>
      <c r="V24" s="180"/>
    </row>
    <row r="25" spans="1:38" s="5" customFormat="1" ht="12" customHeight="1" x14ac:dyDescent="0.15">
      <c r="A25" s="90"/>
      <c r="B25" s="16" t="s">
        <v>80</v>
      </c>
      <c r="C25" s="14"/>
      <c r="D25" s="14"/>
      <c r="E25" s="49"/>
      <c r="F25" s="11"/>
      <c r="I25" s="100"/>
      <c r="J25" s="65"/>
      <c r="K25" s="64"/>
      <c r="L25" s="65"/>
      <c r="M25" s="64"/>
      <c r="N25" s="65"/>
      <c r="O25" s="64"/>
      <c r="P25" s="65"/>
      <c r="Q25" s="64"/>
      <c r="R25" s="65"/>
      <c r="S25" s="64"/>
      <c r="T25" s="45"/>
      <c r="U25" s="93">
        <v>435955</v>
      </c>
      <c r="V25" s="67">
        <f>U25/'2 Volumes'!K55</f>
        <v>0.45562715818165095</v>
      </c>
      <c r="W25" s="93">
        <v>424154</v>
      </c>
      <c r="X25" s="67">
        <v>0.1917374873426877</v>
      </c>
      <c r="Y25" s="93">
        <v>480462</v>
      </c>
      <c r="Z25" s="67">
        <v>0.49087041630738171</v>
      </c>
      <c r="AA25" s="93">
        <v>414764</v>
      </c>
      <c r="AB25" s="67">
        <v>0.49851396367948858</v>
      </c>
      <c r="AC25" s="93">
        <v>383297</v>
      </c>
      <c r="AD25" s="67">
        <f>AC25/'2 Volumes'!O55</f>
        <v>0.4795522475825148</v>
      </c>
      <c r="AE25" s="93">
        <v>378108</v>
      </c>
      <c r="AF25" s="67">
        <f>AE25/'2 Volumes'!P55</f>
        <v>0.4701742256465225</v>
      </c>
      <c r="AG25" s="93">
        <v>351397</v>
      </c>
      <c r="AH25" s="67">
        <f>AG25/'2 Volumes'!Q55</f>
        <v>0.40498595675579735</v>
      </c>
      <c r="AI25" s="93">
        <v>265769</v>
      </c>
      <c r="AJ25" s="67">
        <v>0.45</v>
      </c>
      <c r="AK25" s="93">
        <v>254857</v>
      </c>
      <c r="AL25" s="67">
        <v>0.47</v>
      </c>
    </row>
    <row r="26" spans="1:38" s="5" customFormat="1" ht="12" customHeight="1" x14ac:dyDescent="0.15">
      <c r="A26" s="90"/>
      <c r="B26" s="16" t="s">
        <v>81</v>
      </c>
      <c r="C26" s="14"/>
      <c r="D26" s="14"/>
      <c r="E26" s="49"/>
      <c r="F26" s="11"/>
      <c r="I26" s="100"/>
      <c r="J26" s="65"/>
      <c r="K26" s="64"/>
      <c r="L26" s="65"/>
      <c r="M26" s="64"/>
      <c r="N26" s="65"/>
      <c r="O26" s="64"/>
      <c r="P26" s="65"/>
      <c r="Q26" s="64"/>
      <c r="R26" s="65"/>
      <c r="S26" s="64"/>
      <c r="T26" s="45"/>
      <c r="U26" s="93">
        <v>34047</v>
      </c>
      <c r="V26" s="67">
        <f>U26/'2 Volumes'!K56</f>
        <v>0.36705585562275622</v>
      </c>
      <c r="W26" s="93">
        <v>28126</v>
      </c>
      <c r="X26" s="67">
        <v>0.38496071829405165</v>
      </c>
      <c r="Y26" s="93">
        <v>30996</v>
      </c>
      <c r="Z26" s="67">
        <v>0.42245573864333319</v>
      </c>
      <c r="AA26" s="93">
        <v>33305</v>
      </c>
      <c r="AB26" s="67">
        <v>0.41953769603829438</v>
      </c>
      <c r="AC26" s="93">
        <v>35262</v>
      </c>
      <c r="AD26" s="67">
        <f>AC26/'2 Volumes'!O56</f>
        <v>0.4383095090118086</v>
      </c>
      <c r="AE26" s="93">
        <v>33403</v>
      </c>
      <c r="AF26" s="67">
        <f>AE26/'2 Volumes'!P56</f>
        <v>0.41547570182967025</v>
      </c>
      <c r="AG26" s="93">
        <v>32747</v>
      </c>
      <c r="AH26" s="67">
        <f>AG26/'2 Volumes'!Q56</f>
        <v>0.40467363634116804</v>
      </c>
      <c r="AI26" s="93">
        <v>30690</v>
      </c>
      <c r="AJ26" s="67">
        <v>0.39</v>
      </c>
      <c r="AK26" s="93">
        <v>28532</v>
      </c>
      <c r="AL26" s="67">
        <v>0.41</v>
      </c>
    </row>
    <row r="27" spans="1:38" s="5" customFormat="1" ht="12" customHeight="1" x14ac:dyDescent="0.15">
      <c r="A27" s="90"/>
      <c r="B27" s="16" t="s">
        <v>83</v>
      </c>
      <c r="C27" s="14"/>
      <c r="D27" s="14"/>
      <c r="E27" s="49"/>
      <c r="F27" s="11"/>
      <c r="I27" s="100"/>
      <c r="J27" s="65"/>
      <c r="K27" s="64"/>
      <c r="L27" s="65"/>
      <c r="M27" s="64"/>
      <c r="N27" s="65"/>
      <c r="O27" s="64"/>
      <c r="P27" s="65"/>
      <c r="Q27" s="64"/>
      <c r="R27" s="65"/>
      <c r="S27" s="64"/>
      <c r="T27" s="45"/>
      <c r="U27" s="93">
        <v>170180</v>
      </c>
      <c r="V27" s="67">
        <f>U27/'2 Volumes'!K57</f>
        <v>0.46583434385461631</v>
      </c>
      <c r="W27" s="93">
        <v>245813</v>
      </c>
      <c r="X27" s="67">
        <v>0.50688945527731033</v>
      </c>
      <c r="Y27" s="93">
        <v>288852</v>
      </c>
      <c r="Z27" s="67">
        <v>0.51260155243459649</v>
      </c>
      <c r="AA27" s="93">
        <v>291114</v>
      </c>
      <c r="AB27" s="67">
        <v>0.53090641728012056</v>
      </c>
      <c r="AC27" s="93">
        <v>927809</v>
      </c>
      <c r="AD27" s="67">
        <f>AC27/'2 Volumes'!O57</f>
        <v>0.68416387623228314</v>
      </c>
      <c r="AE27" s="93">
        <v>1243589</v>
      </c>
      <c r="AF27" s="67">
        <f>AE27/'2 Volumes'!P57</f>
        <v>0.6217581271495618</v>
      </c>
      <c r="AG27" s="93">
        <v>1306479</v>
      </c>
      <c r="AH27" s="67">
        <f>AG27/'2 Volumes'!Q57</f>
        <v>0.48349145281432443</v>
      </c>
      <c r="AI27" s="93">
        <v>1160123</v>
      </c>
      <c r="AJ27" s="67">
        <v>0.53</v>
      </c>
      <c r="AK27" s="93">
        <v>1123872</v>
      </c>
      <c r="AL27" s="67">
        <v>0.6</v>
      </c>
    </row>
    <row r="28" spans="1:38" s="5" customFormat="1" ht="12" customHeight="1" x14ac:dyDescent="0.15">
      <c r="A28" s="90"/>
      <c r="B28" s="16" t="s">
        <v>117</v>
      </c>
      <c r="C28" s="14"/>
      <c r="D28" s="14"/>
      <c r="E28" s="49"/>
      <c r="I28" s="100"/>
      <c r="J28" s="65"/>
      <c r="K28" s="64"/>
      <c r="L28" s="65"/>
      <c r="M28" s="64"/>
      <c r="N28" s="65"/>
      <c r="O28" s="64"/>
      <c r="P28" s="65"/>
      <c r="Q28" s="64"/>
      <c r="R28" s="65"/>
      <c r="S28" s="64"/>
      <c r="T28" s="45"/>
      <c r="U28" s="93">
        <v>51611</v>
      </c>
      <c r="V28" s="67">
        <f>U28/'2 Volumes'!K58</f>
        <v>0.48975621791404522</v>
      </c>
      <c r="W28" s="93">
        <v>26146</v>
      </c>
      <c r="X28" s="67">
        <v>0.44634504421455151</v>
      </c>
      <c r="Y28" s="93">
        <v>31062</v>
      </c>
      <c r="Z28" s="67">
        <v>0.47715018663881165</v>
      </c>
      <c r="AA28" s="93">
        <v>31424</v>
      </c>
      <c r="AB28" s="67">
        <v>0.49005021677427402</v>
      </c>
      <c r="AC28" s="93">
        <v>33472</v>
      </c>
      <c r="AD28" s="67">
        <f>AC28/'2 Volumes'!O58</f>
        <v>0.47361122902340325</v>
      </c>
      <c r="AE28" s="93">
        <v>36793</v>
      </c>
      <c r="AF28" s="67">
        <f>AE28/'2 Volumes'!P58</f>
        <v>0.45690832774507611</v>
      </c>
      <c r="AG28" s="93">
        <v>38755</v>
      </c>
      <c r="AH28" s="67">
        <f>AG28/'2 Volumes'!Q58</f>
        <v>0.4322584962691145</v>
      </c>
      <c r="AI28" s="93">
        <v>34781</v>
      </c>
      <c r="AJ28" s="67">
        <v>0.46</v>
      </c>
      <c r="AK28" s="93">
        <v>38485</v>
      </c>
      <c r="AL28" s="67">
        <v>0.53</v>
      </c>
    </row>
    <row r="29" spans="1:38" s="5" customFormat="1" ht="12" customHeight="1" x14ac:dyDescent="0.15">
      <c r="A29" s="90"/>
      <c r="B29" s="16" t="s">
        <v>14</v>
      </c>
      <c r="C29" s="14"/>
      <c r="D29" s="14"/>
      <c r="E29" s="49"/>
      <c r="F29" s="11"/>
      <c r="I29" s="100"/>
      <c r="J29" s="65"/>
      <c r="K29" s="64"/>
      <c r="L29" s="65"/>
      <c r="M29" s="64"/>
      <c r="N29" s="65"/>
      <c r="O29" s="64"/>
      <c r="P29" s="65"/>
      <c r="Q29" s="64"/>
      <c r="R29" s="65"/>
      <c r="S29" s="64"/>
      <c r="T29" s="45"/>
      <c r="U29" s="93">
        <v>15951</v>
      </c>
      <c r="V29" s="67">
        <f>U29/'2 Volumes'!K59</f>
        <v>0.3532499169527184</v>
      </c>
      <c r="W29" s="93">
        <v>17050</v>
      </c>
      <c r="X29" s="67">
        <v>0.39991556035089365</v>
      </c>
      <c r="Y29" s="93">
        <v>19655</v>
      </c>
      <c r="Z29" s="67">
        <v>0.46591286208694827</v>
      </c>
      <c r="AA29" s="93">
        <v>19360</v>
      </c>
      <c r="AB29" s="67">
        <v>0.4632908969082033</v>
      </c>
      <c r="AC29" s="93">
        <v>18490</v>
      </c>
      <c r="AD29" s="67">
        <f>AC29/'2 Volumes'!O59</f>
        <v>0.4375192257637065</v>
      </c>
      <c r="AE29" s="93">
        <v>19178</v>
      </c>
      <c r="AF29" s="67">
        <f>AE29/'2 Volumes'!P59</f>
        <v>0.44682090352042125</v>
      </c>
      <c r="AG29" s="93">
        <v>19110</v>
      </c>
      <c r="AH29" s="67">
        <f>AG29/'2 Volumes'!Q59</f>
        <v>0.44516399552739472</v>
      </c>
      <c r="AI29" s="93">
        <v>20771</v>
      </c>
      <c r="AJ29" s="67">
        <v>0.46</v>
      </c>
      <c r="AK29" s="93">
        <v>19773</v>
      </c>
      <c r="AL29" s="67">
        <v>0.47</v>
      </c>
    </row>
    <row r="30" spans="1:38" s="5" customFormat="1" ht="12" customHeight="1" x14ac:dyDescent="0.15">
      <c r="A30" s="90"/>
      <c r="B30" s="22" t="s">
        <v>63</v>
      </c>
      <c r="C30" s="14"/>
      <c r="D30" s="14"/>
      <c r="E30" s="49"/>
      <c r="F30" s="11"/>
      <c r="I30" s="100"/>
      <c r="J30" s="65"/>
      <c r="K30" s="64"/>
      <c r="L30" s="65"/>
      <c r="M30" s="64"/>
      <c r="N30" s="65"/>
      <c r="O30" s="64"/>
      <c r="P30" s="65"/>
      <c r="Q30" s="64"/>
      <c r="R30" s="65"/>
      <c r="S30" s="64"/>
      <c r="T30" s="45"/>
      <c r="U30" s="61">
        <f>SUM(U25:U29)</f>
        <v>707744</v>
      </c>
      <c r="W30" s="61">
        <f>SUM(W25:W29)</f>
        <v>741289</v>
      </c>
      <c r="Y30" s="61">
        <v>851027</v>
      </c>
      <c r="AA30" s="61">
        <v>789967</v>
      </c>
      <c r="AB30" s="61"/>
      <c r="AC30" s="61">
        <v>1398330</v>
      </c>
      <c r="AD30" s="61"/>
      <c r="AE30" s="61">
        <v>1711071</v>
      </c>
      <c r="AF30" s="61"/>
      <c r="AG30" s="61">
        <v>1748488</v>
      </c>
      <c r="AI30" s="61">
        <v>1512134</v>
      </c>
      <c r="AK30" s="61">
        <v>1465519</v>
      </c>
    </row>
    <row r="31" spans="1:38" s="5" customFormat="1" ht="12" customHeight="1" x14ac:dyDescent="0.15">
      <c r="A31" s="90"/>
      <c r="B31" s="27" t="s">
        <v>70</v>
      </c>
      <c r="C31" s="14"/>
      <c r="D31" s="14"/>
      <c r="E31" s="49"/>
      <c r="F31" s="11"/>
      <c r="G31" s="64"/>
      <c r="H31" s="65"/>
      <c r="I31" s="64"/>
      <c r="J31" s="65"/>
      <c r="K31" s="64"/>
      <c r="L31" s="65"/>
      <c r="M31" s="64"/>
      <c r="N31" s="65"/>
      <c r="O31" s="64"/>
      <c r="P31" s="65"/>
      <c r="Q31" s="64"/>
      <c r="R31" s="65"/>
      <c r="S31" s="64"/>
      <c r="T31" s="45"/>
      <c r="U31" s="64">
        <f>U30/'2 Volumes'!K60</f>
        <v>0.45210547833197057</v>
      </c>
      <c r="W31" s="64">
        <v>0.25824077807769497</v>
      </c>
      <c r="Y31" s="64">
        <v>0.49393483517261633</v>
      </c>
      <c r="AA31" s="64">
        <v>0.50473212798237888</v>
      </c>
      <c r="AC31" s="115">
        <f>AC30/'2 Volumes'!O60</f>
        <v>0.59534134001933769</v>
      </c>
      <c r="AE31" s="115">
        <f>AE30/'2 Volumes'!P60</f>
        <v>0.56881210631923695</v>
      </c>
      <c r="AG31" s="115">
        <f>AG30/'2 Volumes'!Q60</f>
        <v>0.46215216104203671</v>
      </c>
      <c r="AI31" s="115">
        <v>0.51049999999999995</v>
      </c>
      <c r="AK31" s="115">
        <v>0.56340000000000001</v>
      </c>
    </row>
    <row r="32" spans="1:38" s="5" customFormat="1" ht="12.75" x14ac:dyDescent="0.15">
      <c r="A32" s="90"/>
      <c r="B32" s="69"/>
      <c r="C32" s="69"/>
      <c r="D32" s="69"/>
      <c r="E32" s="69"/>
      <c r="F32" s="11"/>
      <c r="G32" s="64"/>
      <c r="H32" s="65"/>
      <c r="I32" s="64"/>
      <c r="J32" s="65"/>
      <c r="K32" s="64"/>
      <c r="L32" s="65"/>
      <c r="M32" s="64"/>
      <c r="N32" s="65"/>
      <c r="O32" s="64"/>
      <c r="P32" s="65"/>
      <c r="Q32" s="64"/>
      <c r="R32" s="65"/>
      <c r="S32" s="64"/>
      <c r="T32" s="45"/>
      <c r="U32" s="64"/>
      <c r="W32" s="64"/>
      <c r="Y32" s="64"/>
      <c r="AA32" s="64"/>
      <c r="AC32" s="115"/>
      <c r="AE32" s="115"/>
    </row>
    <row r="33" spans="1:21" s="5" customFormat="1" ht="12.75" x14ac:dyDescent="0.15">
      <c r="A33" s="90"/>
      <c r="B33" s="69" t="s">
        <v>115</v>
      </c>
      <c r="C33" s="11"/>
      <c r="D33" s="11"/>
      <c r="E33" s="11"/>
      <c r="G33" s="64"/>
      <c r="H33" s="65"/>
      <c r="I33" s="64"/>
      <c r="J33" s="65"/>
      <c r="K33" s="64"/>
      <c r="L33" s="65"/>
      <c r="M33" s="64"/>
      <c r="N33" s="65"/>
      <c r="O33" s="64"/>
      <c r="P33" s="65"/>
      <c r="Q33" s="64"/>
      <c r="R33" s="65"/>
      <c r="S33" s="64"/>
      <c r="T33" s="45"/>
      <c r="U33" s="64"/>
    </row>
    <row r="34" spans="1:21" s="5" customFormat="1" ht="27" customHeight="1" x14ac:dyDescent="0.15">
      <c r="A34" s="90"/>
      <c r="B34" s="185" t="s">
        <v>207</v>
      </c>
      <c r="C34" s="185"/>
      <c r="D34" s="185"/>
      <c r="E34" s="185"/>
      <c r="F34" s="99"/>
      <c r="G34" s="64"/>
      <c r="H34" s="65"/>
      <c r="I34" s="64"/>
      <c r="J34" s="65"/>
      <c r="K34" s="64"/>
      <c r="L34" s="65"/>
      <c r="M34" s="64"/>
      <c r="N34" s="65"/>
      <c r="O34" s="64"/>
      <c r="P34" s="65"/>
      <c r="Q34" s="64"/>
      <c r="R34" s="65"/>
      <c r="S34" s="64"/>
      <c r="T34" s="45"/>
      <c r="U34" s="64"/>
    </row>
    <row r="35" spans="1:21" s="5" customFormat="1" ht="50.25" customHeight="1" x14ac:dyDescent="0.2">
      <c r="A35" s="90"/>
      <c r="B35" s="190" t="s">
        <v>189</v>
      </c>
      <c r="C35" s="190"/>
      <c r="D35" s="190"/>
      <c r="E35" s="190"/>
      <c r="F35" s="149"/>
      <c r="G35" s="149"/>
      <c r="H35" s="149"/>
      <c r="I35" s="149"/>
      <c r="J35" s="149"/>
      <c r="K35" s="149"/>
      <c r="L35" s="149"/>
      <c r="M35" s="64"/>
      <c r="N35" s="65"/>
      <c r="O35" s="64"/>
      <c r="P35" s="65"/>
      <c r="Q35" s="64"/>
      <c r="R35" s="65"/>
      <c r="S35" s="64"/>
      <c r="T35" s="45"/>
      <c r="U35" s="64"/>
    </row>
    <row r="36" spans="1:21" ht="110.25" customHeight="1" x14ac:dyDescent="0.15">
      <c r="B36" s="190" t="s">
        <v>209</v>
      </c>
      <c r="C36" s="190"/>
      <c r="D36" s="190"/>
      <c r="E36" s="190"/>
      <c r="F36" s="169"/>
    </row>
    <row r="42" spans="1:21" x14ac:dyDescent="0.15">
      <c r="H42" s="26"/>
    </row>
    <row r="43" spans="1:21" x14ac:dyDescent="0.15">
      <c r="H43" s="26"/>
    </row>
    <row r="44" spans="1:21" x14ac:dyDescent="0.15">
      <c r="H44" s="26"/>
    </row>
    <row r="45" spans="1:21" x14ac:dyDescent="0.15">
      <c r="H45" s="26"/>
    </row>
    <row r="46" spans="1:21" x14ac:dyDescent="0.15">
      <c r="H46" s="26"/>
    </row>
    <row r="47" spans="1:21" x14ac:dyDescent="0.15">
      <c r="H47" s="26"/>
    </row>
    <row r="48" spans="1:21" x14ac:dyDescent="0.15">
      <c r="H48" s="26"/>
    </row>
  </sheetData>
  <mergeCells count="23">
    <mergeCell ref="B35:E35"/>
    <mergeCell ref="B36:E36"/>
    <mergeCell ref="U24:V24"/>
    <mergeCell ref="G6:H6"/>
    <mergeCell ref="U6:V6"/>
    <mergeCell ref="S6:T6"/>
    <mergeCell ref="M6:N6"/>
    <mergeCell ref="O6:P6"/>
    <mergeCell ref="Q6:R6"/>
    <mergeCell ref="K6:L6"/>
    <mergeCell ref="I6:J6"/>
    <mergeCell ref="B2:E2"/>
    <mergeCell ref="AK6:AL6"/>
    <mergeCell ref="B24:E24"/>
    <mergeCell ref="B9:E9"/>
    <mergeCell ref="B34:E34"/>
    <mergeCell ref="AI6:AJ6"/>
    <mergeCell ref="AE6:AF6"/>
    <mergeCell ref="AC6:AD6"/>
    <mergeCell ref="AG6:AH6"/>
    <mergeCell ref="AA6:AB6"/>
    <mergeCell ref="Y6:Z6"/>
    <mergeCell ref="W6:X6"/>
  </mergeCells>
  <phoneticPr fontId="6" type="noConversion"/>
  <hyperlinks>
    <hyperlink ref="AE1:AF1" location="Contents!A1" display="Back to contents page"/>
  </hyperlinks>
  <pageMargins left="0.75" right="0.75" top="1" bottom="1" header="0.5" footer="0.5"/>
  <pageSetup paperSize="9"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24"/>
    <pageSetUpPr fitToPage="1"/>
  </sheetPr>
  <dimension ref="A1:P20"/>
  <sheetViews>
    <sheetView showGridLines="0" showRowColHeaders="0" zoomScaleNormal="100" workbookViewId="0">
      <pane xSplit="5" topLeftCell="F1" activePane="topRight" state="frozen"/>
      <selection activeCell="E41" sqref="E41:L41"/>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4.85546875" style="4" hidden="1" customWidth="1" outlineLevel="1"/>
    <col min="8" max="8" width="11.85546875" style="4" customWidth="1" collapsed="1"/>
    <col min="9" max="9" width="11.42578125" style="4" customWidth="1"/>
    <col min="10" max="10" width="11.7109375" style="4" customWidth="1"/>
    <col min="11" max="12" width="13.5703125" style="4" customWidth="1"/>
    <col min="13" max="14" width="13" style="4" customWidth="1"/>
    <col min="15" max="15" width="12.42578125" style="116" customWidth="1"/>
    <col min="16" max="16" width="11.140625" style="4" customWidth="1"/>
    <col min="17" max="16384" width="9.140625" style="4"/>
  </cols>
  <sheetData>
    <row r="1" spans="1:16" ht="12.75" x14ac:dyDescent="0.2">
      <c r="B1" s="142" t="s">
        <v>118</v>
      </c>
      <c r="H1" s="4" t="s">
        <v>171</v>
      </c>
      <c r="M1" s="178" t="s">
        <v>190</v>
      </c>
      <c r="N1" s="178"/>
    </row>
    <row r="2" spans="1:16" ht="24.75" customHeight="1" x14ac:dyDescent="0.15">
      <c r="B2" s="181" t="s">
        <v>148</v>
      </c>
      <c r="C2" s="181"/>
      <c r="D2" s="181"/>
      <c r="E2" s="181"/>
      <c r="H2" s="4" t="s">
        <v>188</v>
      </c>
    </row>
    <row r="4" spans="1:16" x14ac:dyDescent="0.15">
      <c r="H4" s="6" t="s">
        <v>5</v>
      </c>
    </row>
    <row r="5" spans="1:16" x14ac:dyDescent="0.15">
      <c r="H5" s="120" t="s">
        <v>168</v>
      </c>
    </row>
    <row r="6" spans="1:16" x14ac:dyDescent="0.15">
      <c r="G6" s="8" t="s">
        <v>113</v>
      </c>
      <c r="H6" s="8" t="s">
        <v>146</v>
      </c>
      <c r="I6" s="8" t="s">
        <v>158</v>
      </c>
      <c r="J6" s="8" t="s">
        <v>164</v>
      </c>
      <c r="K6" s="8" t="s">
        <v>166</v>
      </c>
      <c r="L6" s="8" t="s">
        <v>167</v>
      </c>
      <c r="M6" s="8" t="s">
        <v>174</v>
      </c>
      <c r="N6" s="8" t="s">
        <v>180</v>
      </c>
      <c r="O6" s="168" t="s">
        <v>197</v>
      </c>
    </row>
    <row r="7" spans="1:16" x14ac:dyDescent="0.15">
      <c r="J7" s="8"/>
      <c r="K7" s="8"/>
      <c r="L7" s="8"/>
      <c r="M7" s="8"/>
      <c r="O7" s="85" t="s">
        <v>114</v>
      </c>
    </row>
    <row r="8" spans="1:16" x14ac:dyDescent="0.15">
      <c r="F8" s="11"/>
      <c r="G8" s="86"/>
      <c r="O8" s="4"/>
    </row>
    <row r="9" spans="1:16" ht="24" customHeight="1" x14ac:dyDescent="0.2">
      <c r="A9" s="13">
        <v>5.0999999999999996</v>
      </c>
      <c r="B9" s="197" t="s">
        <v>120</v>
      </c>
      <c r="C9" s="198"/>
      <c r="D9" s="198"/>
      <c r="E9" s="199"/>
      <c r="F9" s="48"/>
      <c r="G9" s="84" t="s">
        <v>131</v>
      </c>
      <c r="H9" s="84" t="s">
        <v>131</v>
      </c>
      <c r="I9" s="84" t="s">
        <v>131</v>
      </c>
      <c r="J9" s="84" t="s">
        <v>131</v>
      </c>
      <c r="K9" s="84" t="s">
        <v>131</v>
      </c>
      <c r="L9" s="84" t="s">
        <v>131</v>
      </c>
      <c r="M9" s="84" t="s">
        <v>131</v>
      </c>
      <c r="N9" s="84" t="s">
        <v>131</v>
      </c>
      <c r="O9" s="84" t="s">
        <v>131</v>
      </c>
      <c r="P9" s="121"/>
    </row>
    <row r="10" spans="1:16" ht="12" customHeight="1" x14ac:dyDescent="0.2">
      <c r="B10" s="200" t="s">
        <v>80</v>
      </c>
      <c r="C10" s="188"/>
      <c r="D10" s="188"/>
      <c r="E10" s="189"/>
      <c r="F10" s="72"/>
      <c r="G10" s="71">
        <v>52505323</v>
      </c>
      <c r="H10" s="71">
        <v>51204084</v>
      </c>
      <c r="I10" s="71">
        <v>58584038</v>
      </c>
      <c r="J10" s="71">
        <v>59216195</v>
      </c>
      <c r="K10" s="71">
        <v>62305133</v>
      </c>
      <c r="L10" s="71">
        <v>75677799</v>
      </c>
      <c r="M10" s="71">
        <v>62383507</v>
      </c>
      <c r="N10" s="71">
        <v>52583449</v>
      </c>
      <c r="O10" s="71">
        <v>57752432</v>
      </c>
      <c r="P10" s="117"/>
    </row>
    <row r="11" spans="1:16" ht="12" customHeight="1" x14ac:dyDescent="0.2">
      <c r="B11" s="200" t="s">
        <v>81</v>
      </c>
      <c r="C11" s="188"/>
      <c r="D11" s="188"/>
      <c r="E11" s="189"/>
      <c r="F11" s="72"/>
      <c r="G11" s="71">
        <v>46769416</v>
      </c>
      <c r="H11" s="71">
        <v>42907857</v>
      </c>
      <c r="I11" s="71">
        <v>34316009</v>
      </c>
      <c r="J11" s="71">
        <v>39634861</v>
      </c>
      <c r="K11" s="71">
        <v>39039335</v>
      </c>
      <c r="L11" s="71">
        <v>40750396</v>
      </c>
      <c r="M11" s="71">
        <v>41881678</v>
      </c>
      <c r="N11" s="71">
        <v>48400695</v>
      </c>
      <c r="O11" s="71">
        <v>45482184</v>
      </c>
      <c r="P11" s="117"/>
    </row>
    <row r="12" spans="1:16" ht="12" customHeight="1" x14ac:dyDescent="0.2">
      <c r="B12" s="200" t="s">
        <v>83</v>
      </c>
      <c r="C12" s="188"/>
      <c r="D12" s="188"/>
      <c r="E12" s="189"/>
      <c r="F12" s="72"/>
      <c r="G12" s="71">
        <v>150679702</v>
      </c>
      <c r="H12" s="71">
        <v>294245048</v>
      </c>
      <c r="I12" s="71">
        <v>351530358</v>
      </c>
      <c r="J12" s="71">
        <v>273375496</v>
      </c>
      <c r="K12" s="71">
        <v>2157052585</v>
      </c>
      <c r="L12" s="71">
        <v>3004184925</v>
      </c>
      <c r="M12" s="71">
        <v>2785448659</v>
      </c>
      <c r="N12" s="71">
        <v>2391543013</v>
      </c>
      <c r="O12" s="71">
        <v>2491631506</v>
      </c>
      <c r="P12" s="117"/>
    </row>
    <row r="13" spans="1:16" ht="12" customHeight="1" x14ac:dyDescent="0.2">
      <c r="B13" s="200" t="s">
        <v>117</v>
      </c>
      <c r="C13" s="188"/>
      <c r="D13" s="188"/>
      <c r="E13" s="189"/>
      <c r="F13" s="72"/>
      <c r="G13" s="71">
        <v>13333446</v>
      </c>
      <c r="H13" s="71">
        <v>7470597</v>
      </c>
      <c r="I13" s="71">
        <v>7810112</v>
      </c>
      <c r="J13" s="71">
        <v>9065994</v>
      </c>
      <c r="K13" s="71">
        <v>11525297</v>
      </c>
      <c r="L13" s="71">
        <v>11712677</v>
      </c>
      <c r="M13" s="71">
        <v>7907990</v>
      </c>
      <c r="N13" s="71">
        <v>8475036</v>
      </c>
      <c r="O13" s="172">
        <v>11983532</v>
      </c>
      <c r="P13" s="117"/>
    </row>
    <row r="14" spans="1:16" ht="12" customHeight="1" x14ac:dyDescent="0.2">
      <c r="B14" s="200" t="s">
        <v>14</v>
      </c>
      <c r="C14" s="188"/>
      <c r="D14" s="188"/>
      <c r="E14" s="189"/>
      <c r="F14" s="72"/>
      <c r="G14" s="71">
        <v>35839090</v>
      </c>
      <c r="H14" s="71">
        <v>42378307</v>
      </c>
      <c r="I14" s="71">
        <v>51215534</v>
      </c>
      <c r="J14" s="71">
        <v>49386844</v>
      </c>
      <c r="K14" s="71">
        <v>47725338</v>
      </c>
      <c r="L14" s="71">
        <v>50028323</v>
      </c>
      <c r="M14" s="71">
        <v>60309657</v>
      </c>
      <c r="N14" s="71">
        <v>53888226</v>
      </c>
      <c r="O14" s="71">
        <v>45656783</v>
      </c>
      <c r="P14" s="117"/>
    </row>
    <row r="15" spans="1:16" ht="12" customHeight="1" x14ac:dyDescent="0.2">
      <c r="B15" s="197" t="s">
        <v>63</v>
      </c>
      <c r="C15" s="198"/>
      <c r="D15" s="198"/>
      <c r="E15" s="199"/>
      <c r="F15" s="72"/>
      <c r="G15" s="83">
        <v>299126977</v>
      </c>
      <c r="H15" s="83">
        <v>438205893</v>
      </c>
      <c r="I15" s="83">
        <v>503456051</v>
      </c>
      <c r="J15" s="83">
        <v>430679390</v>
      </c>
      <c r="K15" s="83">
        <v>2317647688</v>
      </c>
      <c r="L15" s="83">
        <v>3182354120</v>
      </c>
      <c r="M15" s="83">
        <v>2957931491</v>
      </c>
      <c r="N15" s="83">
        <v>2554890419</v>
      </c>
      <c r="O15" s="83">
        <v>2652506437</v>
      </c>
      <c r="P15" s="117"/>
    </row>
    <row r="17" spans="2:14" x14ac:dyDescent="0.15">
      <c r="B17" s="69"/>
      <c r="N17" s="150"/>
    </row>
    <row r="18" spans="2:14" ht="99.75" customHeight="1" x14ac:dyDescent="0.15">
      <c r="B18" s="190" t="s">
        <v>210</v>
      </c>
      <c r="C18" s="190"/>
      <c r="D18" s="190"/>
      <c r="E18" s="190"/>
      <c r="F18" s="173"/>
    </row>
    <row r="19" spans="2:14" ht="24.75" customHeight="1" x14ac:dyDescent="0.15">
      <c r="B19" s="181"/>
      <c r="C19" s="181"/>
      <c r="D19" s="181"/>
      <c r="E19" s="181"/>
      <c r="F19" s="181"/>
    </row>
    <row r="20" spans="2:14" ht="22.5" customHeight="1" x14ac:dyDescent="0.15">
      <c r="B20" s="181"/>
      <c r="C20" s="181"/>
      <c r="D20" s="181"/>
      <c r="E20" s="181"/>
      <c r="F20" s="181"/>
      <c r="G20" s="99"/>
    </row>
  </sheetData>
  <mergeCells count="12">
    <mergeCell ref="M1:N1"/>
    <mergeCell ref="B13:E13"/>
    <mergeCell ref="B9:E9"/>
    <mergeCell ref="B10:E10"/>
    <mergeCell ref="B11:E11"/>
    <mergeCell ref="B2:E2"/>
    <mergeCell ref="B18:E18"/>
    <mergeCell ref="B19:F19"/>
    <mergeCell ref="B20:F20"/>
    <mergeCell ref="B15:E15"/>
    <mergeCell ref="B12:E12"/>
    <mergeCell ref="B14:E14"/>
  </mergeCells>
  <phoneticPr fontId="6" type="noConversion"/>
  <hyperlinks>
    <hyperlink ref="M1:N1" location="Contents!A1" display="Back to contents page"/>
  </hyperlinks>
  <pageMargins left="0.75" right="0.75" top="1" bottom="1" header="0.5" footer="0.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24"/>
  </sheetPr>
  <dimension ref="B1:E81"/>
  <sheetViews>
    <sheetView showGridLines="0" showRowColHeaders="0" zoomScaleNormal="100" zoomScaleSheetLayoutView="100" workbookViewId="0">
      <pane ySplit="3" topLeftCell="A4" activePane="bottomLeft" state="frozen"/>
      <selection activeCell="E41" sqref="E41:L41"/>
      <selection pane="bottomLeft"/>
    </sheetView>
  </sheetViews>
  <sheetFormatPr defaultRowHeight="12.75" x14ac:dyDescent="0.2"/>
  <cols>
    <col min="1" max="1" width="3.140625" customWidth="1"/>
    <col min="2" max="2" width="33.85546875" customWidth="1"/>
    <col min="3" max="3" width="36.7109375" customWidth="1"/>
    <col min="4" max="4" width="48.7109375" customWidth="1"/>
  </cols>
  <sheetData>
    <row r="1" spans="2:5" ht="14.25" x14ac:dyDescent="0.2">
      <c r="B1" s="143" t="s">
        <v>3</v>
      </c>
      <c r="D1" s="166" t="s">
        <v>190</v>
      </c>
      <c r="E1" s="163"/>
    </row>
    <row r="2" spans="2:5" x14ac:dyDescent="0.2">
      <c r="B2" s="1"/>
    </row>
    <row r="3" spans="2:5" x14ac:dyDescent="0.2">
      <c r="B3" s="2"/>
    </row>
    <row r="4" spans="2:5" ht="14.25" x14ac:dyDescent="0.2">
      <c r="B4" s="24" t="s">
        <v>0</v>
      </c>
    </row>
    <row r="5" spans="2:5" ht="16.5" customHeight="1" x14ac:dyDescent="0.2">
      <c r="B5" s="214" t="s">
        <v>129</v>
      </c>
      <c r="C5" s="215"/>
    </row>
    <row r="6" spans="2:5" x14ac:dyDescent="0.2">
      <c r="B6" s="53" t="s">
        <v>61</v>
      </c>
      <c r="C6" s="55" t="s">
        <v>62</v>
      </c>
    </row>
    <row r="7" spans="2:5" x14ac:dyDescent="0.2">
      <c r="B7" s="57" t="s">
        <v>12</v>
      </c>
      <c r="C7" s="58" t="s">
        <v>121</v>
      </c>
    </row>
    <row r="8" spans="2:5" x14ac:dyDescent="0.2">
      <c r="B8" s="57"/>
      <c r="C8" s="58" t="s">
        <v>89</v>
      </c>
    </row>
    <row r="9" spans="2:5" x14ac:dyDescent="0.2">
      <c r="B9" s="57"/>
      <c r="C9" s="58" t="s">
        <v>122</v>
      </c>
    </row>
    <row r="10" spans="2:5" x14ac:dyDescent="0.2">
      <c r="B10" s="57"/>
      <c r="C10" s="58" t="s">
        <v>123</v>
      </c>
    </row>
    <row r="11" spans="2:5" x14ac:dyDescent="0.2">
      <c r="B11" s="52" t="s">
        <v>170</v>
      </c>
      <c r="C11" s="56" t="s">
        <v>109</v>
      </c>
    </row>
    <row r="12" spans="2:5" x14ac:dyDescent="0.2">
      <c r="B12" s="52"/>
      <c r="C12" s="56" t="s">
        <v>98</v>
      </c>
    </row>
    <row r="13" spans="2:5" x14ac:dyDescent="0.2">
      <c r="B13" s="52"/>
      <c r="C13" s="56" t="s">
        <v>95</v>
      </c>
    </row>
    <row r="14" spans="2:5" x14ac:dyDescent="0.2">
      <c r="B14" s="52"/>
      <c r="C14" s="56" t="s">
        <v>92</v>
      </c>
    </row>
    <row r="15" spans="2:5" x14ac:dyDescent="0.2">
      <c r="B15" s="52"/>
      <c r="C15" s="56" t="s">
        <v>126</v>
      </c>
    </row>
    <row r="16" spans="2:5" x14ac:dyDescent="0.2">
      <c r="B16" s="57" t="s">
        <v>83</v>
      </c>
      <c r="C16" s="58" t="s">
        <v>107</v>
      </c>
    </row>
    <row r="17" spans="2:3" x14ac:dyDescent="0.2">
      <c r="B17" s="57"/>
      <c r="C17" s="58" t="s">
        <v>102</v>
      </c>
    </row>
    <row r="18" spans="2:3" x14ac:dyDescent="0.2">
      <c r="B18" s="57"/>
      <c r="C18" s="58" t="s">
        <v>90</v>
      </c>
    </row>
    <row r="19" spans="2:3" x14ac:dyDescent="0.2">
      <c r="B19" s="57"/>
      <c r="C19" s="58" t="s">
        <v>96</v>
      </c>
    </row>
    <row r="20" spans="2:3" x14ac:dyDescent="0.2">
      <c r="B20" s="57"/>
      <c r="C20" s="58" t="s">
        <v>104</v>
      </c>
    </row>
    <row r="21" spans="2:3" x14ac:dyDescent="0.2">
      <c r="B21" s="52" t="s">
        <v>13</v>
      </c>
      <c r="C21" s="56" t="s">
        <v>93</v>
      </c>
    </row>
    <row r="22" spans="2:3" x14ac:dyDescent="0.2">
      <c r="B22" s="52"/>
      <c r="C22" s="56" t="s">
        <v>94</v>
      </c>
    </row>
    <row r="23" spans="2:3" x14ac:dyDescent="0.2">
      <c r="B23" s="52"/>
      <c r="C23" s="56" t="s">
        <v>124</v>
      </c>
    </row>
    <row r="24" spans="2:3" x14ac:dyDescent="0.2">
      <c r="B24" s="52"/>
      <c r="C24" s="56" t="s">
        <v>125</v>
      </c>
    </row>
    <row r="25" spans="2:3" x14ac:dyDescent="0.2">
      <c r="B25" s="57" t="s">
        <v>14</v>
      </c>
      <c r="C25" s="58" t="s">
        <v>97</v>
      </c>
    </row>
    <row r="26" spans="2:3" x14ac:dyDescent="0.2">
      <c r="B26" s="57"/>
      <c r="C26" s="58" t="s">
        <v>127</v>
      </c>
    </row>
    <row r="27" spans="2:3" x14ac:dyDescent="0.2">
      <c r="B27" s="57"/>
      <c r="C27" s="58" t="s">
        <v>100</v>
      </c>
    </row>
    <row r="28" spans="2:3" x14ac:dyDescent="0.2">
      <c r="B28" s="57"/>
      <c r="C28" s="58" t="s">
        <v>111</v>
      </c>
    </row>
    <row r="29" spans="2:3" x14ac:dyDescent="0.2">
      <c r="B29" s="57"/>
      <c r="C29" s="58" t="s">
        <v>110</v>
      </c>
    </row>
    <row r="30" spans="2:3" x14ac:dyDescent="0.2">
      <c r="B30" s="57"/>
      <c r="C30" s="58" t="s">
        <v>103</v>
      </c>
    </row>
    <row r="31" spans="2:3" x14ac:dyDescent="0.2">
      <c r="B31" s="57"/>
      <c r="C31" s="58" t="s">
        <v>128</v>
      </c>
    </row>
    <row r="32" spans="2:3" ht="33" customHeight="1" x14ac:dyDescent="0.2">
      <c r="B32" s="216" t="s">
        <v>178</v>
      </c>
      <c r="C32" s="217"/>
    </row>
    <row r="33" spans="2:4" x14ac:dyDescent="0.2">
      <c r="B33" s="47"/>
      <c r="C33" s="87"/>
    </row>
    <row r="34" spans="2:4" ht="15" x14ac:dyDescent="0.2">
      <c r="B34" s="25" t="s">
        <v>60</v>
      </c>
    </row>
    <row r="35" spans="2:4" ht="42.75" customHeight="1" x14ac:dyDescent="0.2">
      <c r="B35" s="214" t="s">
        <v>177</v>
      </c>
      <c r="C35" s="215"/>
    </row>
    <row r="36" spans="2:4" ht="33.75" customHeight="1" x14ac:dyDescent="0.2">
      <c r="B36" s="53" t="s">
        <v>173</v>
      </c>
      <c r="C36" s="125" t="s">
        <v>183</v>
      </c>
      <c r="D36" s="54" t="s">
        <v>56</v>
      </c>
    </row>
    <row r="37" spans="2:4" x14ac:dyDescent="0.2">
      <c r="B37" s="218" t="s">
        <v>88</v>
      </c>
      <c r="C37" s="202">
        <v>280</v>
      </c>
      <c r="D37" s="18" t="s">
        <v>37</v>
      </c>
    </row>
    <row r="38" spans="2:4" x14ac:dyDescent="0.2">
      <c r="B38" s="219"/>
      <c r="C38" s="203"/>
      <c r="D38" s="88" t="s">
        <v>15</v>
      </c>
    </row>
    <row r="39" spans="2:4" x14ac:dyDescent="0.2">
      <c r="B39" s="219"/>
      <c r="C39" s="203"/>
      <c r="D39" s="18" t="s">
        <v>38</v>
      </c>
    </row>
    <row r="40" spans="2:4" x14ac:dyDescent="0.2">
      <c r="B40" s="220"/>
      <c r="C40" s="204"/>
      <c r="D40" s="18" t="s">
        <v>39</v>
      </c>
    </row>
    <row r="41" spans="2:4" x14ac:dyDescent="0.2">
      <c r="B41" s="62" t="s">
        <v>46</v>
      </c>
      <c r="C41" s="126">
        <v>5815</v>
      </c>
      <c r="D41" s="63" t="s">
        <v>46</v>
      </c>
    </row>
    <row r="42" spans="2:4" x14ac:dyDescent="0.2">
      <c r="B42" s="211" t="s">
        <v>17</v>
      </c>
      <c r="C42" s="205">
        <v>2218</v>
      </c>
      <c r="D42" s="88" t="s">
        <v>28</v>
      </c>
    </row>
    <row r="43" spans="2:4" x14ac:dyDescent="0.2">
      <c r="B43" s="212"/>
      <c r="C43" s="206"/>
      <c r="D43" s="88" t="s">
        <v>24</v>
      </c>
    </row>
    <row r="44" spans="2:4" x14ac:dyDescent="0.2">
      <c r="B44" s="212"/>
      <c r="C44" s="206"/>
      <c r="D44" s="88" t="s">
        <v>27</v>
      </c>
    </row>
    <row r="45" spans="2:4" x14ac:dyDescent="0.2">
      <c r="B45" s="212"/>
      <c r="C45" s="206"/>
      <c r="D45" s="88" t="s">
        <v>26</v>
      </c>
    </row>
    <row r="46" spans="2:4" x14ac:dyDescent="0.2">
      <c r="B46" s="213"/>
      <c r="C46" s="207"/>
      <c r="D46" s="88" t="s">
        <v>25</v>
      </c>
    </row>
    <row r="47" spans="2:4" x14ac:dyDescent="0.2">
      <c r="B47" s="62" t="s">
        <v>43</v>
      </c>
      <c r="C47" s="126">
        <v>95</v>
      </c>
      <c r="D47" s="63" t="s">
        <v>43</v>
      </c>
    </row>
    <row r="48" spans="2:4" x14ac:dyDescent="0.2">
      <c r="B48" s="211" t="s">
        <v>20</v>
      </c>
      <c r="C48" s="205">
        <v>1530</v>
      </c>
      <c r="D48" s="88" t="s">
        <v>47</v>
      </c>
    </row>
    <row r="49" spans="2:4" x14ac:dyDescent="0.2">
      <c r="B49" s="212"/>
      <c r="C49" s="206"/>
      <c r="D49" s="88" t="s">
        <v>48</v>
      </c>
    </row>
    <row r="50" spans="2:4" x14ac:dyDescent="0.2">
      <c r="B50" s="213"/>
      <c r="C50" s="207"/>
      <c r="D50" s="88" t="s">
        <v>49</v>
      </c>
    </row>
    <row r="51" spans="2:4" x14ac:dyDescent="0.2">
      <c r="B51" s="221" t="s">
        <v>74</v>
      </c>
      <c r="C51" s="208">
        <f>523-95</f>
        <v>428</v>
      </c>
      <c r="D51" s="63" t="s">
        <v>40</v>
      </c>
    </row>
    <row r="52" spans="2:4" x14ac:dyDescent="0.2">
      <c r="B52" s="222"/>
      <c r="C52" s="209"/>
      <c r="D52" s="63" t="s">
        <v>45</v>
      </c>
    </row>
    <row r="53" spans="2:4" x14ac:dyDescent="0.2">
      <c r="B53" s="222"/>
      <c r="C53" s="209"/>
      <c r="D53" s="63" t="s">
        <v>44</v>
      </c>
    </row>
    <row r="54" spans="2:4" x14ac:dyDescent="0.2">
      <c r="B54" s="222"/>
      <c r="C54" s="209"/>
      <c r="D54" s="63" t="s">
        <v>42</v>
      </c>
    </row>
    <row r="55" spans="2:4" x14ac:dyDescent="0.2">
      <c r="B55" s="223"/>
      <c r="C55" s="210"/>
      <c r="D55" s="63" t="s">
        <v>41</v>
      </c>
    </row>
    <row r="56" spans="2:4" x14ac:dyDescent="0.2">
      <c r="B56" s="211" t="s">
        <v>18</v>
      </c>
      <c r="C56" s="205">
        <v>5194</v>
      </c>
      <c r="D56" s="88" t="s">
        <v>77</v>
      </c>
    </row>
    <row r="57" spans="2:4" x14ac:dyDescent="0.2">
      <c r="B57" s="212"/>
      <c r="C57" s="206"/>
      <c r="D57" s="88" t="s">
        <v>23</v>
      </c>
    </row>
    <row r="58" spans="2:4" x14ac:dyDescent="0.2">
      <c r="B58" s="213"/>
      <c r="C58" s="207"/>
      <c r="D58" s="88" t="s">
        <v>22</v>
      </c>
    </row>
    <row r="59" spans="2:4" x14ac:dyDescent="0.2">
      <c r="B59" s="221" t="s">
        <v>19</v>
      </c>
      <c r="C59" s="208">
        <v>965</v>
      </c>
      <c r="D59" s="63" t="s">
        <v>76</v>
      </c>
    </row>
    <row r="60" spans="2:4" x14ac:dyDescent="0.2">
      <c r="B60" s="222"/>
      <c r="C60" s="209"/>
      <c r="D60" s="63" t="s">
        <v>33</v>
      </c>
    </row>
    <row r="61" spans="2:4" x14ac:dyDescent="0.2">
      <c r="B61" s="222"/>
      <c r="C61" s="209"/>
      <c r="D61" s="63" t="s">
        <v>32</v>
      </c>
    </row>
    <row r="62" spans="2:4" x14ac:dyDescent="0.2">
      <c r="B62" s="222"/>
      <c r="C62" s="209"/>
      <c r="D62" s="63" t="s">
        <v>34</v>
      </c>
    </row>
    <row r="63" spans="2:4" x14ac:dyDescent="0.2">
      <c r="B63" s="222"/>
      <c r="C63" s="209"/>
      <c r="D63" s="63" t="s">
        <v>30</v>
      </c>
    </row>
    <row r="64" spans="2:4" x14ac:dyDescent="0.2">
      <c r="B64" s="222"/>
      <c r="C64" s="209"/>
      <c r="D64" s="63" t="s">
        <v>35</v>
      </c>
    </row>
    <row r="65" spans="2:4" x14ac:dyDescent="0.2">
      <c r="B65" s="222"/>
      <c r="C65" s="209"/>
      <c r="D65" s="63" t="s">
        <v>36</v>
      </c>
    </row>
    <row r="66" spans="2:4" x14ac:dyDescent="0.2">
      <c r="B66" s="222"/>
      <c r="C66" s="209"/>
      <c r="D66" s="63" t="s">
        <v>31</v>
      </c>
    </row>
    <row r="67" spans="2:4" x14ac:dyDescent="0.2">
      <c r="B67" s="223"/>
      <c r="C67" s="210"/>
      <c r="D67" s="63" t="s">
        <v>29</v>
      </c>
    </row>
    <row r="68" spans="2:4" x14ac:dyDescent="0.2">
      <c r="B68" s="211" t="s">
        <v>184</v>
      </c>
      <c r="C68" s="205">
        <f>1096+254</f>
        <v>1350</v>
      </c>
      <c r="D68" s="88" t="s">
        <v>75</v>
      </c>
    </row>
    <row r="69" spans="2:4" x14ac:dyDescent="0.2">
      <c r="B69" s="212"/>
      <c r="C69" s="206"/>
      <c r="D69" s="88" t="s">
        <v>51</v>
      </c>
    </row>
    <row r="70" spans="2:4" x14ac:dyDescent="0.2">
      <c r="B70" s="212"/>
      <c r="C70" s="206"/>
      <c r="D70" s="88" t="s">
        <v>53</v>
      </c>
    </row>
    <row r="71" spans="2:4" x14ac:dyDescent="0.2">
      <c r="B71" s="212"/>
      <c r="C71" s="206"/>
      <c r="D71" s="88" t="s">
        <v>52</v>
      </c>
    </row>
    <row r="72" spans="2:4" x14ac:dyDescent="0.2">
      <c r="B72" s="212"/>
      <c r="C72" s="206"/>
      <c r="D72" s="88" t="s">
        <v>50</v>
      </c>
    </row>
    <row r="73" spans="2:4" x14ac:dyDescent="0.2">
      <c r="B73" s="212"/>
      <c r="C73" s="206"/>
      <c r="D73" s="88" t="s">
        <v>67</v>
      </c>
    </row>
    <row r="74" spans="2:4" x14ac:dyDescent="0.2">
      <c r="B74" s="212"/>
      <c r="C74" s="206"/>
      <c r="D74" s="88" t="s">
        <v>54</v>
      </c>
    </row>
    <row r="75" spans="2:4" x14ac:dyDescent="0.2">
      <c r="B75" s="213"/>
      <c r="C75" s="207"/>
      <c r="D75" s="88" t="s">
        <v>55</v>
      </c>
    </row>
    <row r="76" spans="2:4" x14ac:dyDescent="0.2">
      <c r="B76" s="62" t="s">
        <v>185</v>
      </c>
      <c r="C76" s="126">
        <v>6986</v>
      </c>
      <c r="D76" s="89" t="s">
        <v>165</v>
      </c>
    </row>
    <row r="77" spans="2:4" x14ac:dyDescent="0.2">
      <c r="B77" s="57" t="s">
        <v>78</v>
      </c>
      <c r="C77" s="148">
        <v>598</v>
      </c>
      <c r="D77" s="57" t="s">
        <v>16</v>
      </c>
    </row>
    <row r="79" spans="2:4" ht="35.25" customHeight="1" x14ac:dyDescent="0.2">
      <c r="B79" s="182" t="s">
        <v>201</v>
      </c>
      <c r="C79" s="201"/>
      <c r="D79" s="201"/>
    </row>
    <row r="80" spans="2:4" ht="26.25" customHeight="1" x14ac:dyDescent="0.2">
      <c r="B80" s="182"/>
      <c r="C80" s="201"/>
      <c r="D80" s="201"/>
    </row>
    <row r="81" ht="36" customHeight="1" x14ac:dyDescent="0.2"/>
  </sheetData>
  <mergeCells count="19">
    <mergeCell ref="B5:C5"/>
    <mergeCell ref="B32:C32"/>
    <mergeCell ref="C59:C67"/>
    <mergeCell ref="B35:C35"/>
    <mergeCell ref="B37:B40"/>
    <mergeCell ref="B42:B46"/>
    <mergeCell ref="B48:B50"/>
    <mergeCell ref="B51:B55"/>
    <mergeCell ref="B56:B58"/>
    <mergeCell ref="B59:B67"/>
    <mergeCell ref="C42:C46"/>
    <mergeCell ref="B80:D80"/>
    <mergeCell ref="C37:C40"/>
    <mergeCell ref="C48:C50"/>
    <mergeCell ref="C51:C55"/>
    <mergeCell ref="C56:C58"/>
    <mergeCell ref="B79:D79"/>
    <mergeCell ref="B68:B75"/>
    <mergeCell ref="C68:C75"/>
  </mergeCells>
  <phoneticPr fontId="6"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Products and Causes</vt:lpstr>
      <vt:lpstr>2 Volumes</vt:lpstr>
      <vt:lpstr>2a Volumes by Product Name</vt:lpstr>
      <vt:lpstr>3 Speed</vt:lpstr>
      <vt:lpstr>4 Upheld</vt:lpstr>
      <vt:lpstr>5 Redress</vt:lpstr>
      <vt:lpstr>6 Notes 1&amp;2</vt:lpstr>
    </vt:vector>
  </TitlesOfParts>
  <Manager/>
  <Company>Financial Services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 Large</dc:creator>
  <cp:lastModifiedBy>Robin Large</cp:lastModifiedBy>
  <cp:lastPrinted>2014-03-26T17:40:51Z</cp:lastPrinted>
  <dcterms:created xsi:type="dcterms:W3CDTF">2009-03-10T13:03:56Z</dcterms:created>
  <dcterms:modified xsi:type="dcterms:W3CDTF">2014-04-03T11:01:32Z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-1959281074</vt:i4>
  </property>
  <property fmtid="{D5CDD505-2E9C-101B-9397-08002B2CF9AE}" pid="3" name="_EmailSubject">
    <vt:lpwstr>Aggregates complaints data</vt:lpwstr>
  </property>
  <property fmtid="{D5CDD505-2E9C-101B-9397-08002B2CF9AE}" pid="4" name="_AuthorEmail">
    <vt:lpwstr>ben.dubow@fsa.gov.uk</vt:lpwstr>
  </property>
  <property fmtid="{D5CDD505-2E9C-101B-9397-08002B2CF9AE}" pid="5" name="_AuthorEmailDisplayName">
    <vt:lpwstr>Ben Dubow</vt:lpwstr>
  </property>
  <property fmtid="{D5CDD505-2E9C-101B-9397-08002B2CF9AE}" pid="6" name="_PreviousAdHocReviewCycleID">
    <vt:i4>445084219</vt:i4>
  </property>
  <property fmtid="{D5CDD505-2E9C-101B-9397-08002B2CF9AE}" pid="7" name="_ReviewingToolsShownOnce">
    <vt:lpwstr/>
  </property>
</Properties>
</file>